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6_かすみがうら市\"/>
    </mc:Choice>
  </mc:AlternateContent>
  <workbookProtection workbookAlgorithmName="SHA-512" workbookHashValue="mzmHLqWvgWf15u1WuInh/qE6TRl0OqAYANsJFaVK4C7Q7sE5TZeqsfBrz8jnBjgQ+Hs5b9VOacN0+iwk7Xy3XA==" workbookSaltValue="UlOmU4dmReCpeouIwkaxpA==" workbookSpinCount="100000" lockStructure="1"/>
  <bookViews>
    <workbookView xWindow="0" yWindow="0" windowWidth="20490" windowHeight="8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<sst xmlns="http://schemas.openxmlformats.org/spreadsheetml/2006/main" count="278" uniqueCount="118">
  <si>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</si>
  <si>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</si>
  <si>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</si>
  <si>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</si>
  <si>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</si>
  <si>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</si>
  <si>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</si>
  <si>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</si>
  <si>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</si>
  <si>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</si>
  <si>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</si>
  <si>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</si>
  <si>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</si>
  <si>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</si>
  <si>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</si>
  <si>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</si>
  <si>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</si>
  <si>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</si>
  <si>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</si>
  <si>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</si>
  <si>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</si>
  <si>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</si>
  <si>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</si>
  <si>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</si>
  <si>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</si>
  <si>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</si>
  <si>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</si>
  <si>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</si>
  <si>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</si>
  <si>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</si>
  <si>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</si>
  <si>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</si>
  <si>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</si>
  <si>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</si>
  <si>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</si>
  <si>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</si>
  <si>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</si>
  <si>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</si>
  <si>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</si>
  <si>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</si>
  <si>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</si>
  <si>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</si>
  <si>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</si>
  <si>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</si>
  <si>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</si>
  <si>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</si>
  <si>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</si>
  <si>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</si>
  <si>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</si>
  <si>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</si>
  <si>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</si>
  <si>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</si>
  <si>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</si>
  <si>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</si>
  <si>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</si>
  <si>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</si>
  <si>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</si>
  <si>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</si>
  <si>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</si>
  <si>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</si>
  <si>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</si>
  <si>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</si>
  <si>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</si>
  <si>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</si>
  <si>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</si>
  <si>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</si>
  <si>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</si>
  <si>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</si>
  <si>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</si>
  <si>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</si>
  <si>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</si>
  <si>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</si>
  <si>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</si>
  <si>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</si>
  <si>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</si>
  <si>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</si>
  <si>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</si>
  <si>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</si>
  <si>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</si>
  <si>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</si>
  <si>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</si>
  <si>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</si>
  <si>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</si>
  <si>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</si>
  <si>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</si>
  <si>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</si>
  <si>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</si>
  <si>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</si>
  <si>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</si>
  <si>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</si>
  <si>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</si>
  <si>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</si>
  <si>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</si>
  <si>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</si>
  <si>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</si>
  <si>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</si>
  <si>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</si>
  <si>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</si>
  <si>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</si>
  <si>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</si>
  <si>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</si>
  <si>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</si>
  <si>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</si>
  <si>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</si>
  <si>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</si>
  <si>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</si>
  <si>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</si>
  <si>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</si>
  <si>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</si>
  <si>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</si>
  <si>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</si>
  <si>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</si>
  <si>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</si>
  <si>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</si>
  <si>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</si>
  <si>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使用料収入において、昨年度と比較し加入世帯は少し増加したものの、収入額としては減少した。経常収益で最も高い割合を占める一般会計補助金も増となったが、比率としては減となった。今後は、人口減少による使用料収入の減少が見込まれる一方、老朽化による修繕費の増加が見込まれることから、長期的な視点に立った計画的な経営改善に努めていく。
②累積欠損金比率　0％だが、一般会計補助金により維持できている。
③流動比率　類似団体平均値を下回っているが、流動負債は主に企業債であり、一般会計補助金により支払能力は確保されている。
④企業債残高対事業規模比率　起債償還について、使用料収入では賄えずに一般会計補助金で補っているため、数値が0％となっている。起債残高は少しずつ減少している。
⑤経費回収率　前年度と比較すると向上したが、依然として類似団体平均値を下回っていることから、今後はさらなる経費削減と費用の計画的運用に努めていく。
⑥汚水処理原価　ほぼ150円から160円前後で推移しており、類似団体平均値を大きく下回っていることから適正であると考える。
⑦施設利用率　流域下水道に接続していることから、処理場を有しておらず、数値は対象外となる。
⑧水洗化率　類似団体平均値を大きく上回っており、水洗化率は優秀であると言える。引続き加入促進を行い、下水道接続率の向上に努めていく。</t>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</si>
  <si>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昭和57年の整備開始後39年が経過し少しずつ老朽化が進んでいるが、耐用年数を超えた管渠はないことから、緊急的な個所について更新を行っている状況である。
　現在ポンプ場のストックマネジメント計画を策定中であり、今後は管渠のストックマネジメント計画策定を検討し、計画的な老朽化対策に努めていく。</t>
    <phoneticPr fontId="4"/>
  </si>
  <si>
    <t>全体の数値を見ると、類似団体と比較して健全な数値が出ていることが分かる。
　今後は、管渠やポンプ場等施設の老朽化が進んでいくことから、維持修繕費の増加が見込まれるため、策定予定であるストックマネジメント計画に基づき、財源である下水道使用料等の傾向、また起債残高等を見極めながら、バランスのとれた計画的な維持修繕及び改修を行い、下水道事業の目的である水質保全に努めていく。
　そして、収入の多くを一般会計からの補助金に頼っていることから、引続き加入促進を行い下水道接続率を上げ、使用料の収益増を図り、繰入金の軽減に取組んでいく。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</si>
</sst>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0.05</c:v>
                </c:pt>
                <c:pt idx="3" formatCode="#,##0.00;&quot;△&quot;#,##0.00">
                  <c:v>0</c:v>
                </c:pt>
                <c:pt idx="4" formatCode="#,##0.00;&quot;△&quot;#,##0.00">
                  <c:v>0</c:v>
                </c:pt>
              </c:numCache>
            </c:numRef>
          </c:val>
          <c:extLst>
            <c:ext xmlns:c16="http://schemas.microsoft.com/office/drawing/2014/chart" uri="{C3380CC4-5D6E-409C-BE32-E72D297353CC}">
              <c16:uniqueId val="{00000000-6906-408A-B471-A8C3BF2B62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0.15</c:v>
                </c:pt>
                <c:pt idx="4">
                  <c:v>0.15</c:v>
                </c:pt>
              </c:numCache>
            </c:numRef>
          </c:val>
          <c:smooth val="0"/>
          <c:extLst>
            <c:ext xmlns:c16="http://schemas.microsoft.com/office/drawing/2014/chart" uri="{C3380CC4-5D6E-409C-BE32-E72D297353CC}">
              <c16:uniqueId val="{00000001-6906-408A-B471-A8C3BF2B62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E9-4682-A5E7-077F2014A4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57.42</c:v>
                </c:pt>
                <c:pt idx="3">
                  <c:v>56.72</c:v>
                </c:pt>
                <c:pt idx="4">
                  <c:v>56.43</c:v>
                </c:pt>
              </c:numCache>
            </c:numRef>
          </c:val>
          <c:smooth val="0"/>
          <c:extLst>
            <c:ext xmlns:c16="http://schemas.microsoft.com/office/drawing/2014/chart" uri="{C3380CC4-5D6E-409C-BE32-E72D297353CC}">
              <c16:uniqueId val="{00000001-28E9-4682-A5E7-077F2014A4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98.69</c:v>
                </c:pt>
                <c:pt idx="3">
                  <c:v>98.74</c:v>
                </c:pt>
                <c:pt idx="4">
                  <c:v>98.78</c:v>
                </c:pt>
              </c:numCache>
            </c:numRef>
          </c:val>
          <c:extLst>
            <c:ext xmlns:c16="http://schemas.microsoft.com/office/drawing/2014/chart" uri="{C3380CC4-5D6E-409C-BE32-E72D297353CC}">
              <c16:uniqueId val="{00000000-9931-408E-BD27-CD505A0D54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90.42</c:v>
                </c:pt>
                <c:pt idx="3">
                  <c:v>90.72</c:v>
                </c:pt>
                <c:pt idx="4">
                  <c:v>91.07</c:v>
                </c:pt>
              </c:numCache>
            </c:numRef>
          </c:val>
          <c:smooth val="0"/>
          <c:extLst>
            <c:ext xmlns:c16="http://schemas.microsoft.com/office/drawing/2014/chart" uri="{C3380CC4-5D6E-409C-BE32-E72D297353CC}">
              <c16:uniqueId val="{00000001-9931-408E-BD27-CD505A0D54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144.75</c:v>
                </c:pt>
                <c:pt idx="3">
                  <c:v>103.37</c:v>
                </c:pt>
                <c:pt idx="4">
                  <c:v>102.94</c:v>
                </c:pt>
              </c:numCache>
            </c:numRef>
          </c:val>
          <c:extLst>
            <c:ext xmlns:c16="http://schemas.microsoft.com/office/drawing/2014/chart" uri="{C3380CC4-5D6E-409C-BE32-E72D297353CC}">
              <c16:uniqueId val="{00000000-9C8E-444F-96C7-6B23F4C3B8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106.81</c:v>
                </c:pt>
                <c:pt idx="3">
                  <c:v>106.5</c:v>
                </c:pt>
                <c:pt idx="4">
                  <c:v>106.22</c:v>
                </c:pt>
              </c:numCache>
            </c:numRef>
          </c:val>
          <c:smooth val="0"/>
          <c:extLst>
            <c:ext xmlns:c16="http://schemas.microsoft.com/office/drawing/2014/chart" uri="{C3380CC4-5D6E-409C-BE32-E72D297353CC}">
              <c16:uniqueId val="{00000001-9C8E-444F-96C7-6B23F4C3B8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3.44</c:v>
                </c:pt>
                <c:pt idx="3">
                  <c:v>6.85</c:v>
                </c:pt>
                <c:pt idx="4">
                  <c:v>10.23</c:v>
                </c:pt>
              </c:numCache>
            </c:numRef>
          </c:val>
          <c:extLst>
            <c:ext xmlns:c16="http://schemas.microsoft.com/office/drawing/2014/chart" uri="{C3380CC4-5D6E-409C-BE32-E72D297353CC}">
              <c16:uniqueId val="{00000000-E98D-4B08-9BE6-49F34D60F4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29.23</c:v>
                </c:pt>
                <c:pt idx="3">
                  <c:v>20.78</c:v>
                </c:pt>
                <c:pt idx="4">
                  <c:v>23.54</c:v>
                </c:pt>
              </c:numCache>
            </c:numRef>
          </c:val>
          <c:smooth val="0"/>
          <c:extLst>
            <c:ext xmlns:c16="http://schemas.microsoft.com/office/drawing/2014/chart" uri="{C3380CC4-5D6E-409C-BE32-E72D297353CC}">
              <c16:uniqueId val="{00000001-E98D-4B08-9BE6-49F34D60F4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92A-473A-BACF-08D4238CD0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1.37</c:v>
                </c:pt>
                <c:pt idx="3">
                  <c:v>1.34</c:v>
                </c:pt>
                <c:pt idx="4">
                  <c:v>1.5</c:v>
                </c:pt>
              </c:numCache>
            </c:numRef>
          </c:val>
          <c:smooth val="0"/>
          <c:extLst>
            <c:ext xmlns:c16="http://schemas.microsoft.com/office/drawing/2014/chart" uri="{C3380CC4-5D6E-409C-BE32-E72D297353CC}">
              <c16:uniqueId val="{00000001-492A-473A-BACF-08D4238CD0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C0C-43BF-B009-733653CEF2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34.4</c:v>
                </c:pt>
                <c:pt idx="3">
                  <c:v>18.36</c:v>
                </c:pt>
                <c:pt idx="4">
                  <c:v>18.010000000000002</c:v>
                </c:pt>
              </c:numCache>
            </c:numRef>
          </c:val>
          <c:smooth val="0"/>
          <c:extLst>
            <c:ext xmlns:c16="http://schemas.microsoft.com/office/drawing/2014/chart" uri="{C3380CC4-5D6E-409C-BE32-E72D297353CC}">
              <c16:uniqueId val="{00000001-BC0C-43BF-B009-733653CEF2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33.090000000000003</c:v>
                </c:pt>
                <c:pt idx="3">
                  <c:v>21.89</c:v>
                </c:pt>
                <c:pt idx="4">
                  <c:v>20.83</c:v>
                </c:pt>
              </c:numCache>
            </c:numRef>
          </c:val>
          <c:extLst>
            <c:ext xmlns:c16="http://schemas.microsoft.com/office/drawing/2014/chart" uri="{C3380CC4-5D6E-409C-BE32-E72D297353CC}">
              <c16:uniqueId val="{00000000-56AC-4CCA-9467-E6A31D6B21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68.17</c:v>
                </c:pt>
                <c:pt idx="3">
                  <c:v>55.6</c:v>
                </c:pt>
                <c:pt idx="4">
                  <c:v>59.4</c:v>
                </c:pt>
              </c:numCache>
            </c:numRef>
          </c:val>
          <c:smooth val="0"/>
          <c:extLst>
            <c:ext xmlns:c16="http://schemas.microsoft.com/office/drawing/2014/chart" uri="{C3380CC4-5D6E-409C-BE32-E72D297353CC}">
              <c16:uniqueId val="{00000001-56AC-4CCA-9467-E6A31D6B21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EF-461C-9BD5-D2765C0354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789.44</c:v>
                </c:pt>
                <c:pt idx="3">
                  <c:v>789.08</c:v>
                </c:pt>
                <c:pt idx="4">
                  <c:v>747.84</c:v>
                </c:pt>
              </c:numCache>
            </c:numRef>
          </c:val>
          <c:smooth val="0"/>
          <c:extLst>
            <c:ext xmlns:c16="http://schemas.microsoft.com/office/drawing/2014/chart" uri="{C3380CC4-5D6E-409C-BE32-E72D297353CC}">
              <c16:uniqueId val="{00000001-1CEF-461C-9BD5-D2765C0354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88.91</c:v>
                </c:pt>
                <c:pt idx="3">
                  <c:v>82.4</c:v>
                </c:pt>
                <c:pt idx="4">
                  <c:v>85.89</c:v>
                </c:pt>
              </c:numCache>
            </c:numRef>
          </c:val>
          <c:extLst>
            <c:ext xmlns:c16="http://schemas.microsoft.com/office/drawing/2014/chart" uri="{C3380CC4-5D6E-409C-BE32-E72D297353CC}">
              <c16:uniqueId val="{00000000-707F-41B4-94DA-A562BC6383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87.29</c:v>
                </c:pt>
                <c:pt idx="3">
                  <c:v>88.25</c:v>
                </c:pt>
                <c:pt idx="4">
                  <c:v>90.17</c:v>
                </c:pt>
              </c:numCache>
            </c:numRef>
          </c:val>
          <c:smooth val="0"/>
          <c:extLst>
            <c:ext xmlns:c16="http://schemas.microsoft.com/office/drawing/2014/chart" uri="{C3380CC4-5D6E-409C-BE32-E72D297353CC}">
              <c16:uniqueId val="{00000001-707F-41B4-94DA-A562BC6383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151.1</c:v>
                </c:pt>
                <c:pt idx="3">
                  <c:v>162.07</c:v>
                </c:pt>
                <c:pt idx="4">
                  <c:v>155.91999999999999</c:v>
                </c:pt>
              </c:numCache>
            </c:numRef>
          </c:val>
          <c:extLst>
            <c:ext xmlns:c16="http://schemas.microsoft.com/office/drawing/2014/chart" uri="{C3380CC4-5D6E-409C-BE32-E72D297353CC}">
              <c16:uniqueId val="{00000000-3534-431A-B3EF-AAEFCFC70B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176.67</c:v>
                </c:pt>
                <c:pt idx="3">
                  <c:v>176.37</c:v>
                </c:pt>
                <c:pt idx="4">
                  <c:v>173.17</c:v>
                </c:pt>
              </c:numCache>
            </c:numRef>
          </c:val>
          <c:smooth val="0"/>
          <c:extLst>
            <c:ext xmlns:c16="http://schemas.microsoft.com/office/drawing/2014/chart" uri="{C3380CC4-5D6E-409C-BE32-E72D297353CC}">
              <c16:uniqueId val="{00000001-3534-431A-B3EF-AAEFCFC70B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1" zoomScale="87" zoomScaleNormal="8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かすみがうら市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40737</v>
      </c>
      <c r="AM8" s="37"/>
      <c r="AN8" s="37"/>
      <c r="AO8" s="37"/>
      <c r="AP8" s="37"/>
      <c r="AQ8" s="37"/>
      <c r="AR8" s="37"/>
      <c r="AS8" s="37"/>
      <c r="AT8" s="38">
        <f>データ!T6</f>
        <v>156.6</v>
      </c>
      <c r="AU8" s="38"/>
      <c r="AV8" s="38"/>
      <c r="AW8" s="38"/>
      <c r="AX8" s="38"/>
      <c r="AY8" s="38"/>
      <c r="AZ8" s="38"/>
      <c r="BA8" s="38"/>
      <c r="BB8" s="38">
        <f>データ!U6</f>
        <v>260.13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58.5</v>
      </c>
      <c r="J10" s="38"/>
      <c r="K10" s="38"/>
      <c r="L10" s="38"/>
      <c r="M10" s="38"/>
      <c r="N10" s="38"/>
      <c r="O10" s="38"/>
      <c r="P10" s="38">
        <f>データ!P6</f>
        <v>52.05</v>
      </c>
      <c r="Q10" s="38"/>
      <c r="R10" s="38"/>
      <c r="S10" s="38"/>
      <c r="T10" s="38"/>
      <c r="U10" s="38"/>
      <c r="V10" s="38"/>
      <c r="W10" s="38">
        <f>データ!Q6</f>
        <v>80.28</v>
      </c>
      <c r="X10" s="38"/>
      <c r="Y10" s="38"/>
      <c r="Z10" s="38"/>
      <c r="AA10" s="38"/>
      <c r="AB10" s="38"/>
      <c r="AC10" s="38"/>
      <c r="AD10" s="37">
        <f>データ!R6</f>
        <v>2530</v>
      </c>
      <c r="AE10" s="37"/>
      <c r="AF10" s="37"/>
      <c r="AG10" s="37"/>
      <c r="AH10" s="37"/>
      <c r="AI10" s="37"/>
      <c r="AJ10" s="37"/>
      <c r="AK10" s="2"/>
      <c r="AL10" s="37">
        <f>データ!V6</f>
        <v>21143</v>
      </c>
      <c r="AM10" s="37"/>
      <c r="AN10" s="37"/>
      <c r="AO10" s="37"/>
      <c r="AP10" s="37"/>
      <c r="AQ10" s="37"/>
      <c r="AR10" s="37"/>
      <c r="AS10" s="37"/>
      <c r="AT10" s="38">
        <f>データ!W6</f>
        <v>5.46</v>
      </c>
      <c r="AU10" s="38"/>
      <c r="AV10" s="38"/>
      <c r="AW10" s="38"/>
      <c r="AX10" s="38"/>
      <c r="AY10" s="38"/>
      <c r="AZ10" s="38"/>
      <c r="BA10" s="38"/>
      <c r="BB10" s="38">
        <f>データ!X6</f>
        <v>3872.34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9bKIFKDt/wdKvB4sFpdyAdl47Ts/EeJm03swhOlCugiuOI17DeA2GKpW1CwBMJ8oIJD2NmzsdI2sTPZQ9BsDQ==" saltValue="KjJ13iKKTqjTexBhwcty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82309</v>
      </c>
      <c r="D6" s="19">
        <f t="shared" si="3"/>
        <v>46</v>
      </c>
      <c r="E6" s="19">
        <f t="shared" si="3"/>
        <v>17</v>
      </c>
      <c r="F6" s="19">
        <f t="shared" si="3"/>
        <v>1</v>
      </c>
      <c r="G6" s="19">
        <f t="shared" si="3"/>
        <v>0</v>
      </c>
      <c r="H6" s="19" t="str">
        <f t="shared" si="3"/>
        <v>茨城県　かすみがうら市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58.5</v>
      </c>
      <c r="P6" s="20">
        <f t="shared" si="3"/>
        <v>52.05</v>
      </c>
      <c r="Q6" s="20">
        <f t="shared" si="3"/>
        <v>80.28</v>
      </c>
      <c r="R6" s="20">
        <f t="shared" si="3"/>
        <v>2530</v>
      </c>
      <c r="S6" s="20">
        <f t="shared" si="3"/>
        <v>40737</v>
      </c>
      <c r="T6" s="20">
        <f t="shared" si="3"/>
        <v>156.6</v>
      </c>
      <c r="U6" s="20">
        <f t="shared" si="3"/>
        <v>260.13</v>
      </c>
      <c r="V6" s="20">
        <f t="shared" si="3"/>
        <v>21143</v>
      </c>
      <c r="W6" s="20">
        <f t="shared" si="3"/>
        <v>5.46</v>
      </c>
      <c r="X6" s="20">
        <f t="shared" si="3"/>
        <v>3872.34</v>
      </c>
      <c r="Y6" s="21" t="str">
        <f>IF(Y7="",NA(),Y7)</f>
        <v>-</v>
      </c>
      <c r="Z6" s="21" t="str">
        <f t="shared" ref="Z6:AH6" si="4">IF(Z7="",NA(),Z7)</f>
        <v>-</v>
      </c>
      <c r="AA6" s="21">
        <f t="shared" si="4"/>
        <v>144.75</v>
      </c>
      <c r="AB6" s="21">
        <f t="shared" si="4"/>
        <v>103.37</v>
      </c>
      <c r="AC6" s="21">
        <f t="shared" si="4"/>
        <v>102.94</v>
      </c>
      <c r="AD6" s="21" t="str">
        <f t="shared" si="4"/>
        <v>-</v>
      </c>
      <c r="AE6" s="21" t="str">
        <f t="shared" si="4"/>
        <v>-</v>
      </c>
      <c r="AF6" s="21">
        <f t="shared" si="4"/>
        <v>106.81</v>
      </c>
      <c r="AG6" s="21">
        <f t="shared" si="4"/>
        <v>106.5</v>
      </c>
      <c r="AH6" s="21">
        <f t="shared" si="4"/>
        <v>106.22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34.4</v>
      </c>
      <c r="AR6" s="21">
        <f t="shared" si="5"/>
        <v>18.36</v>
      </c>
      <c r="AS6" s="21">
        <f t="shared" si="5"/>
        <v>18.010000000000002</v>
      </c>
      <c r="AT6" s="20" t="str">
        <f>IF(AT7="","",IF(AT7="-","【-】","【"&amp;SUBSTITUTE(TEXT(AT7,"#,##0.00"),"-","△")&amp;"】"))</f>
        <v>【3.09】</v>
      </c>
      <c r="AU6" s="21" t="str">
        <f>IF(AU7="",NA(),AU7)</f>
        <v>-</v>
      </c>
      <c r="AV6" s="21" t="str">
        <f t="shared" ref="AV6:BD6" si="6">IF(AV7="",NA(),AV7)</f>
        <v>-</v>
      </c>
      <c r="AW6" s="21">
        <f t="shared" si="6"/>
        <v>33.090000000000003</v>
      </c>
      <c r="AX6" s="21">
        <f t="shared" si="6"/>
        <v>21.89</v>
      </c>
      <c r="AY6" s="21">
        <f t="shared" si="6"/>
        <v>20.83</v>
      </c>
      <c r="AZ6" s="21" t="str">
        <f t="shared" si="6"/>
        <v>-</v>
      </c>
      <c r="BA6" s="21" t="str">
        <f t="shared" si="6"/>
        <v>-</v>
      </c>
      <c r="BB6" s="21">
        <f t="shared" si="6"/>
        <v>68.17</v>
      </c>
      <c r="BC6" s="21">
        <f t="shared" si="6"/>
        <v>55.6</v>
      </c>
      <c r="BD6" s="21">
        <f t="shared" si="6"/>
        <v>59.4</v>
      </c>
      <c r="BE6" s="20" t="str">
        <f>IF(BE7="","",IF(BE7="-","【-】","【"&amp;SUBSTITUTE(TEXT(BE7,"#,##0.00"),"-","△")&amp;"】"))</f>
        <v>【71.39】</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789.44</v>
      </c>
      <c r="BN6" s="21">
        <f t="shared" si="7"/>
        <v>789.08</v>
      </c>
      <c r="BO6" s="21">
        <f t="shared" si="7"/>
        <v>747.84</v>
      </c>
      <c r="BP6" s="20" t="str">
        <f>IF(BP7="","",IF(BP7="-","【-】","【"&amp;SUBSTITUTE(TEXT(BP7,"#,##0.00"),"-","△")&amp;"】"))</f>
        <v>【669.11】</v>
      </c>
      <c r="BQ6" s="21" t="str">
        <f>IF(BQ7="",NA(),BQ7)</f>
        <v>-</v>
      </c>
      <c r="BR6" s="21" t="str">
        <f t="shared" ref="BR6:BZ6" si="8">IF(BR7="",NA(),BR7)</f>
        <v>-</v>
      </c>
      <c r="BS6" s="21">
        <f t="shared" si="8"/>
        <v>88.91</v>
      </c>
      <c r="BT6" s="21">
        <f t="shared" si="8"/>
        <v>82.4</v>
      </c>
      <c r="BU6" s="21">
        <f t="shared" si="8"/>
        <v>85.89</v>
      </c>
      <c r="BV6" s="21" t="str">
        <f t="shared" si="8"/>
        <v>-</v>
      </c>
      <c r="BW6" s="21" t="str">
        <f t="shared" si="8"/>
        <v>-</v>
      </c>
      <c r="BX6" s="21">
        <f t="shared" si="8"/>
        <v>87.29</v>
      </c>
      <c r="BY6" s="21">
        <f t="shared" si="8"/>
        <v>88.25</v>
      </c>
      <c r="BZ6" s="21">
        <f t="shared" si="8"/>
        <v>90.17</v>
      </c>
      <c r="CA6" s="20" t="str">
        <f>IF(CA7="","",IF(CA7="-","【-】","【"&amp;SUBSTITUTE(TEXT(CA7,"#,##0.00"),"-","△")&amp;"】"))</f>
        <v>【99.73】</v>
      </c>
      <c r="CB6" s="21" t="str">
        <f>IF(CB7="",NA(),CB7)</f>
        <v>-</v>
      </c>
      <c r="CC6" s="21" t="str">
        <f t="shared" ref="CC6:CK6" si="9">IF(CC7="",NA(),CC7)</f>
        <v>-</v>
      </c>
      <c r="CD6" s="21">
        <f t="shared" si="9"/>
        <v>151.1</v>
      </c>
      <c r="CE6" s="21">
        <f t="shared" si="9"/>
        <v>162.07</v>
      </c>
      <c r="CF6" s="21">
        <f t="shared" si="9"/>
        <v>155.91999999999999</v>
      </c>
      <c r="CG6" s="21" t="str">
        <f t="shared" si="9"/>
        <v>-</v>
      </c>
      <c r="CH6" s="21" t="str">
        <f t="shared" si="9"/>
        <v>-</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57.42</v>
      </c>
      <c r="CU6" s="21">
        <f t="shared" si="10"/>
        <v>56.72</v>
      </c>
      <c r="CV6" s="21">
        <f t="shared" si="10"/>
        <v>56.43</v>
      </c>
      <c r="CW6" s="20" t="str">
        <f>IF(CW7="","",IF(CW7="-","【-】","【"&amp;SUBSTITUTE(TEXT(CW7,"#,##0.00"),"-","△")&amp;"】"))</f>
        <v>【59.99】</v>
      </c>
      <c r="CX6" s="21" t="str">
        <f>IF(CX7="",NA(),CX7)</f>
        <v>-</v>
      </c>
      <c r="CY6" s="21" t="str">
        <f t="shared" ref="CY6:DG6" si="11">IF(CY7="",NA(),CY7)</f>
        <v>-</v>
      </c>
      <c r="CZ6" s="21">
        <f t="shared" si="11"/>
        <v>98.69</v>
      </c>
      <c r="DA6" s="21">
        <f t="shared" si="11"/>
        <v>98.74</v>
      </c>
      <c r="DB6" s="21">
        <f t="shared" si="11"/>
        <v>98.78</v>
      </c>
      <c r="DC6" s="21" t="str">
        <f t="shared" si="11"/>
        <v>-</v>
      </c>
      <c r="DD6" s="21" t="str">
        <f t="shared" si="11"/>
        <v>-</v>
      </c>
      <c r="DE6" s="21">
        <f t="shared" si="11"/>
        <v>90.42</v>
      </c>
      <c r="DF6" s="21">
        <f t="shared" si="11"/>
        <v>90.72</v>
      </c>
      <c r="DG6" s="21">
        <f t="shared" si="11"/>
        <v>91.07</v>
      </c>
      <c r="DH6" s="20" t="str">
        <f>IF(DH7="","",IF(DH7="-","【-】","【"&amp;SUBSTITUTE(TEXT(DH7,"#,##0.00"),"-","△")&amp;"】"))</f>
        <v>【95.72】</v>
      </c>
      <c r="DI6" s="21" t="str">
        <f>IF(DI7="",NA(),DI7)</f>
        <v>-</v>
      </c>
      <c r="DJ6" s="21" t="str">
        <f t="shared" ref="DJ6:DR6" si="12">IF(DJ7="",NA(),DJ7)</f>
        <v>-</v>
      </c>
      <c r="DK6" s="21">
        <f t="shared" si="12"/>
        <v>3.44</v>
      </c>
      <c r="DL6" s="21">
        <f t="shared" si="12"/>
        <v>6.85</v>
      </c>
      <c r="DM6" s="21">
        <f t="shared" si="12"/>
        <v>10.23</v>
      </c>
      <c r="DN6" s="21" t="str">
        <f t="shared" si="12"/>
        <v>-</v>
      </c>
      <c r="DO6" s="21" t="str">
        <f t="shared" si="12"/>
        <v>-</v>
      </c>
      <c r="DP6" s="21">
        <f t="shared" si="12"/>
        <v>29.23</v>
      </c>
      <c r="DQ6" s="21">
        <f t="shared" si="12"/>
        <v>20.78</v>
      </c>
      <c r="DR6" s="21">
        <f t="shared" si="12"/>
        <v>23.54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1.37</v>
      </c>
      <c r="EB6" s="21">
        <f t="shared" si="13"/>
        <v>1.34</v>
      </c>
      <c r="EC6" s="21">
        <f t="shared" si="13"/>
        <v>1.5</v>
      </c>
      <c r="ED6" s="20" t="str">
        <f>IF(ED7="","",IF(ED7="-","【-】","【"&amp;SUBSTITUTE(TEXT(ED7,"#,##0.00"),"-","△")&amp;"】"))</f>
        <v>【6.54】</v>
      </c>
      <c r="EE6" s="21" t="str">
        <f>IF(EE7="",NA(),EE7)</f>
        <v>-</v>
      </c>
      <c r="EF6" s="21" t="str">
        <f t="shared" ref="EF6:EN6" si="14">IF(EF7="",NA(),EF7)</f>
        <v>-</v>
      </c>
      <c r="EG6" s="21">
        <f t="shared" si="14"/>
        <v>0.05</v>
      </c>
      <c r="EH6" s="20">
        <f t="shared" si="14"/>
        <v>0</v>
      </c>
      <c r="EI6" s="20">
        <f t="shared" si="14"/>
        <v>0</v>
      </c>
      <c r="EJ6" s="21" t="str">
        <f t="shared" si="14"/>
        <v>-</v>
      </c>
      <c r="EK6" s="21" t="str">
        <f t="shared" si="14"/>
        <v>-</v>
      </c>
      <c r="EL6" s="21">
        <f t="shared" si="14"/>
        <v>0.17</v>
      </c>
      <c r="EM6" s="21">
        <f t="shared" si="14"/>
        <v>0.15</v>
      </c>
      <c r="EN6" s="21">
        <f t="shared" si="14"/>
        <v>0.15</v>
      </c>
      <c r="EO6" s="20" t="str">
        <f>IF(EO7="","",IF(EO7="-","【-】","【"&amp;SUBSTITUTE(TEXT(EO7,"#,##0.00"),"-","△")&amp;"】"))</f>
        <v>【0.24】</v>
      </c>
    </row>
    <row r="7" spans="1:148" s="22" customFormat="1" x14ac:dyDescent="0.15">
      <c r="A7" s="14"/>
      <c r="B7" s="23">
        <v>2021</v>
      </c>
      <c r="C7" s="23">
        <v>82309</v>
      </c>
      <c r="D7" s="23">
        <v>46</v>
      </c>
      <c r="E7" s="23">
        <v>17</v>
      </c>
      <c r="F7" s="23">
        <v>1</v>
      </c>
      <c r="G7" s="23">
        <v>0</v>
      </c>
      <c r="H7" s="23" t="s">
        <v>96</v>
      </c>
      <c r="I7" s="23" t="s">
        <v>97</v>
      </c>
      <c r="J7" s="23" t="s">
        <v>98</v>
      </c>
      <c r="K7" s="23" t="s">
        <v>99</v>
      </c>
      <c r="L7" s="23" t="s">
        <v>100</v>
      </c>
      <c r="M7" s="23" t="s">
        <v>101</v>
      </c>
      <c r="N7" s="24" t="s">
        <v>102</v>
      </c>
      <c r="O7" s="24">
        <v>58.5</v>
      </c>
      <c r="P7" s="24">
        <v>52.05</v>
      </c>
      <c r="Q7" s="24">
        <v>80.28</v>
      </c>
      <c r="R7" s="24">
        <v>2530</v>
      </c>
      <c r="S7" s="24">
        <v>40737</v>
      </c>
      <c r="T7" s="24">
        <v>156.6</v>
      </c>
      <c r="U7" s="24">
        <v>260.13</v>
      </c>
      <c r="V7" s="24">
        <v>21143</v>
      </c>
      <c r="W7" s="24">
        <v>5.46</v>
      </c>
      <c r="X7" s="24">
        <v>3872.34</v>
      </c>
      <c r="Y7" s="24" t="s">
        <v>102</v>
      </c>
      <c r="Z7" s="24" t="s">
        <v>102</v>
      </c>
      <c r="AA7" s="24">
        <v>144.75</v>
      </c>
      <c r="AB7" s="24">
        <v>103.37</v>
      </c>
      <c r="AC7" s="24">
        <v>102.94</v>
      </c>
      <c r="AD7" s="24" t="s">
        <v>102</v>
      </c>
      <c r="AE7" s="24" t="s">
        <v>102</v>
      </c>
      <c r="AF7" s="24">
        <v>106.81</v>
      </c>
      <c r="AG7" s="24">
        <v>106.5</v>
      </c>
      <c r="AH7" s="24">
        <v>106.22</v>
      </c>
      <c r="AI7" s="24">
        <v>107.02</v>
      </c>
      <c r="AJ7" s="24" t="s">
        <v>102</v>
      </c>
      <c r="AK7" s="24" t="s">
        <v>102</v>
      </c>
      <c r="AL7" s="24">
        <v>0</v>
      </c>
      <c r="AM7" s="24">
        <v>0</v>
      </c>
      <c r="AN7" s="24">
        <v>0</v>
      </c>
      <c r="AO7" s="24" t="s">
        <v>102</v>
      </c>
      <c r="AP7" s="24" t="s">
        <v>102</v>
      </c>
      <c r="AQ7" s="24">
        <v>34.4</v>
      </c>
      <c r="AR7" s="24">
        <v>18.36</v>
      </c>
      <c r="AS7" s="24">
        <v>18.010000000000002</v>
      </c>
      <c r="AT7" s="24">
        <v>3.09</v>
      </c>
      <c r="AU7" s="24" t="s">
        <v>102</v>
      </c>
      <c r="AV7" s="24" t="s">
        <v>102</v>
      </c>
      <c r="AW7" s="24">
        <v>33.090000000000003</v>
      </c>
      <c r="AX7" s="24">
        <v>21.89</v>
      </c>
      <c r="AY7" s="24">
        <v>20.83</v>
      </c>
      <c r="AZ7" s="24" t="s">
        <v>102</v>
      </c>
      <c r="BA7" s="24" t="s">
        <v>102</v>
      </c>
      <c r="BB7" s="24">
        <v>68.17</v>
      </c>
      <c r="BC7" s="24">
        <v>55.6</v>
      </c>
      <c r="BD7" s="24">
        <v>59.4</v>
      </c>
      <c r="BE7" s="24">
        <v>71.39</v>
      </c>
      <c r="BF7" s="24" t="s">
        <v>102</v>
      </c>
      <c r="BG7" s="24" t="s">
        <v>102</v>
      </c>
      <c r="BH7" s="24">
        <v>0</v>
      </c>
      <c r="BI7" s="24">
        <v>0</v>
      </c>
      <c r="BJ7" s="24">
        <v>0</v>
      </c>
      <c r="BK7" s="24" t="s">
        <v>102</v>
      </c>
      <c r="BL7" s="24" t="s">
        <v>102</v>
      </c>
      <c r="BM7" s="24">
        <v>789.44</v>
      </c>
      <c r="BN7" s="24">
        <v>789.08</v>
      </c>
      <c r="BO7" s="24">
        <v>747.84</v>
      </c>
      <c r="BP7" s="24">
        <v>669.11</v>
      </c>
      <c r="BQ7" s="24" t="s">
        <v>102</v>
      </c>
      <c r="BR7" s="24" t="s">
        <v>102</v>
      </c>
      <c r="BS7" s="24">
        <v>88.91</v>
      </c>
      <c r="BT7" s="24">
        <v>82.4</v>
      </c>
      <c r="BU7" s="24">
        <v>85.89</v>
      </c>
      <c r="BV7" s="24" t="s">
        <v>102</v>
      </c>
      <c r="BW7" s="24" t="s">
        <v>102</v>
      </c>
      <c r="BX7" s="24">
        <v>87.29</v>
      </c>
      <c r="BY7" s="24">
        <v>88.25</v>
      </c>
      <c r="BZ7" s="24">
        <v>90.17</v>
      </c>
      <c r="CA7" s="24">
        <v>99.73</v>
      </c>
      <c r="CB7" s="24" t="s">
        <v>102</v>
      </c>
      <c r="CC7" s="24" t="s">
        <v>102</v>
      </c>
      <c r="CD7" s="24">
        <v>151.1</v>
      </c>
      <c r="CE7" s="24">
        <v>162.07</v>
      </c>
      <c r="CF7" s="24">
        <v>155.91999999999999</v>
      </c>
      <c r="CG7" s="24" t="s">
        <v>102</v>
      </c>
      <c r="CH7" s="24" t="s">
        <v>102</v>
      </c>
      <c r="CI7" s="24">
        <v>176.67</v>
      </c>
      <c r="CJ7" s="24">
        <v>176.37</v>
      </c>
      <c r="CK7" s="24">
        <v>173.17</v>
      </c>
      <c r="CL7" s="24">
        <v>134.97999999999999</v>
      </c>
      <c r="CM7" s="24" t="s">
        <v>102</v>
      </c>
      <c r="CN7" s="24" t="s">
        <v>102</v>
      </c>
      <c r="CO7" s="24" t="s">
        <v>102</v>
      </c>
      <c r="CP7" s="24" t="s">
        <v>102</v>
      </c>
      <c r="CQ7" s="24" t="s">
        <v>102</v>
      </c>
      <c r="CR7" s="24" t="s">
        <v>102</v>
      </c>
      <c r="CS7" s="24" t="s">
        <v>102</v>
      </c>
      <c r="CT7" s="24">
        <v>57.42</v>
      </c>
      <c r="CU7" s="24">
        <v>56.72</v>
      </c>
      <c r="CV7" s="24">
        <v>56.43</v>
      </c>
      <c r="CW7" s="24">
        <v>59.99</v>
      </c>
      <c r="CX7" s="24" t="s">
        <v>102</v>
      </c>
      <c r="CY7" s="24" t="s">
        <v>102</v>
      </c>
      <c r="CZ7" s="24">
        <v>98.69</v>
      </c>
      <c r="DA7" s="24">
        <v>98.74</v>
      </c>
      <c r="DB7" s="24">
        <v>98.78</v>
      </c>
      <c r="DC7" s="24" t="s">
        <v>102</v>
      </c>
      <c r="DD7" s="24" t="s">
        <v>102</v>
      </c>
      <c r="DE7" s="24">
        <v>90.42</v>
      </c>
      <c r="DF7" s="24">
        <v>90.72</v>
      </c>
      <c r="DG7" s="24">
        <v>91.07</v>
      </c>
      <c r="DH7" s="24">
        <v>95.72</v>
      </c>
      <c r="DI7" s="24" t="s">
        <v>102</v>
      </c>
      <c r="DJ7" s="24" t="s">
        <v>102</v>
      </c>
      <c r="DK7" s="24">
        <v>3.44</v>
      </c>
      <c r="DL7" s="24">
        <v>6.85</v>
      </c>
      <c r="DM7" s="24">
        <v>10.23</v>
      </c>
      <c r="DN7" s="24" t="s">
        <v>102</v>
      </c>
      <c r="DO7" s="24" t="s">
        <v>102</v>
      </c>
      <c r="DP7" s="24">
        <v>29.23</v>
      </c>
      <c r="DQ7" s="24">
        <v>20.78</v>
      </c>
      <c r="DR7" s="24">
        <v>23.54</v>
      </c>
      <c r="DS7" s="24">
        <v>38.17</v>
      </c>
      <c r="DT7" s="24" t="s">
        <v>102</v>
      </c>
      <c r="DU7" s="24" t="s">
        <v>102</v>
      </c>
      <c r="DV7" s="24">
        <v>0</v>
      </c>
      <c r="DW7" s="24">
        <v>0</v>
      </c>
      <c r="DX7" s="24">
        <v>0</v>
      </c>
      <c r="DY7" s="24" t="s">
        <v>102</v>
      </c>
      <c r="DZ7" s="24" t="s">
        <v>102</v>
      </c>
      <c r="EA7" s="24">
        <v>1.37</v>
      </c>
      <c r="EB7" s="24">
        <v>1.34</v>
      </c>
      <c r="EC7" s="24">
        <v>1.5</v>
      </c>
      <c r="ED7" s="24">
        <v>6.54</v>
      </c>
      <c r="EE7" s="24" t="s">
        <v>102</v>
      </c>
      <c r="EF7" s="24" t="s">
        <v>102</v>
      </c>
      <c r="EG7" s="24">
        <v>0.05</v>
      </c>
      <c r="EH7" s="24">
        <v>0</v>
      </c>
      <c r="EI7" s="24">
        <v>0</v>
      </c>
      <c r="EJ7" s="24" t="s">
        <v>102</v>
      </c>
      <c r="EK7" s="24" t="s">
        <v>102</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2023-01-12T23:27:36Z</dcterms:created>
  <dcterms:modified xsi:type="dcterms:W3CDTF">2023-02-07T02:17:45Z</dcterms:modified>
  <cp:category/>
</cp:coreProperties>
</file>