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2_工業用水道7\25_稲敷市\"/>
    </mc:Choice>
  </mc:AlternateContent>
  <workbookProtection workbookAlgorithmName="SHA-512" workbookHashValue="ew/eojC83n8+y7UljUxnT3ghPFsaDg4UXvvnTZ0UdjGHvWZiNhi+z1ZNPPuLwTZVTX8vpm+pjGTyMNhCCQT1rA==" workbookSaltValue="GugA7BrYTRvBgPyS2WNbJg==" workbookSpinCount="100000" lockStructure="1"/>
  <bookViews>
    <workbookView xWindow="0" yWindow="0" windowWidth="15360" windowHeight="7632"/>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<sst xmlns="http://schemas.openxmlformats.org/spreadsheetml/2006/main" count="262" uniqueCount="107">
  <si>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</si>
  <si>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</si>
  <si>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</si>
  <si>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</si>
  <si>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</si>
  <si>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</si>
  <si>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</si>
  <si>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</si>
  <si>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</si>
  <si>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</si>
  <si>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</si>
  <si>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</si>
  <si>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</si>
  <si>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</si>
  <si>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</si>
  <si>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</si>
  <si>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</si>
  <si>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</si>
  <si>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</si>
  <si>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</si>
  <si>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</si>
  <si>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</si>
  <si>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</si>
  <si>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</si>
  <si>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</si>
  <si>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</si>
  <si>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</si>
  <si>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</si>
  <si>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</si>
  <si>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</si>
  <si>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</si>
  <si>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</si>
  <si>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</si>
  <si>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</si>
  <si>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</si>
  <si>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</si>
  <si>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</si>
  <si>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</si>
  <si>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</si>
  <si>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</si>
  <si>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</si>
  <si>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</si>
  <si>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</si>
  <si>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</si>
  <si>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</si>
  <si>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</si>
  <si>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</si>
  <si>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</si>
  <si>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</si>
  <si>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</si>
  <si>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</si>
  <si>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</si>
  <si>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</si>
  <si>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</si>
  <si>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</si>
  <si>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</si>
  <si>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</si>
  <si>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</si>
  <si>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</si>
  <si>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</si>
  <si>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</si>
  <si>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</si>
  <si>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</si>
  <si>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</si>
  <si>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</si>
  <si>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</si>
  <si>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</si>
  <si>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</si>
  <si>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</si>
  <si>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</si>
  <si>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</si>
  <si>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</si>
  <si>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</si>
  <si>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</si>
  <si>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</si>
  <si>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</si>
  <si>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</si>
  <si>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</si>
  <si>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</si>
  <si>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</si>
  <si>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</si>
  <si>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</si>
  <si>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</si>
  <si>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</si>
  <si>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</si>
  <si>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</si>
  <si>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</si>
  <si>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</si>
  <si>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082295</t>
  </si>
  <si>
    <t>46</t>
  </si>
  <si>
    <t>02</t>
  </si>
  <si>
    <t>0</t>
  </si>
  <si>
    <t>000</t>
  </si>
  <si>
    <t>茨城県　稲敷市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</si>
  <si>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</si>
  <si>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</si>
  <si>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</si>
  <si>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</si>
  <si>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</si>
  <si>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</si>
  <si>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</si>
  <si>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</si>
  <si>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</si>
  <si>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</si>
  <si>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②③耐用年数に達した管路がゼロのため現在は管路更新を行っていないが、有形固定資産減価償却率が高く更新の必要性が高い資産が多い状況にある。施設利用率や契約率が極めて低く、今後も増加は望めないため、施設規模を見直した上での更新が必要である。</t>
    <rPh sb="3" eb="5">
      <t>タイヨウ</t>
    </rPh>
    <rPh sb="5" eb="7">
      <t>ネンスウ</t>
    </rPh>
    <rPh sb="8" eb="9">
      <t>タッ</t>
    </rPh>
    <rPh sb="11" eb="13">
      <t>カンロ</t>
    </rPh>
    <rPh sb="19" eb="21">
      <t>ゲンザイ</t>
    </rPh>
    <rPh sb="22" eb="24">
      <t>カンロ</t>
    </rPh>
    <rPh sb="24" eb="26">
      <t>コウシン</t>
    </rPh>
    <rPh sb="27" eb="28">
      <t>オコナ</t>
    </rPh>
    <rPh sb="35" eb="37">
      <t>ユウケイ</t>
    </rPh>
    <rPh sb="37" eb="39">
      <t>コテイ</t>
    </rPh>
    <rPh sb="39" eb="41">
      <t>シサン</t>
    </rPh>
    <rPh sb="41" eb="43">
      <t>ゲンカ</t>
    </rPh>
    <rPh sb="43" eb="45">
      <t>ショウキャク</t>
    </rPh>
    <rPh sb="45" eb="46">
      <t>リツ</t>
    </rPh>
    <rPh sb="47" eb="48">
      <t>タカ</t>
    </rPh>
    <rPh sb="49" eb="51">
      <t>コウシン</t>
    </rPh>
    <rPh sb="52" eb="55">
      <t>ヒツヨウセイ</t>
    </rPh>
    <rPh sb="56" eb="57">
      <t>タカ</t>
    </rPh>
    <rPh sb="58" eb="60">
      <t>シサン</t>
    </rPh>
    <rPh sb="61" eb="62">
      <t>オオ</t>
    </rPh>
    <rPh sb="63" eb="65">
      <t>ジョウキョウ</t>
    </rPh>
    <rPh sb="69" eb="71">
      <t>シセツ</t>
    </rPh>
    <rPh sb="71" eb="73">
      <t>リヨウ</t>
    </rPh>
    <rPh sb="73" eb="74">
      <t>リツ</t>
    </rPh>
    <rPh sb="75" eb="78">
      <t>ケイヤクリツ</t>
    </rPh>
    <rPh sb="79" eb="80">
      <t>キワ</t>
    </rPh>
    <rPh sb="82" eb="83">
      <t>ヒク</t>
    </rPh>
    <rPh sb="85" eb="87">
      <t>コンゴ</t>
    </rPh>
    <rPh sb="88" eb="90">
      <t>ゾウカ</t>
    </rPh>
    <rPh sb="91" eb="92">
      <t>ノゾ</t>
    </rPh>
    <rPh sb="98" eb="100">
      <t>シセツ</t>
    </rPh>
    <rPh sb="100" eb="102">
      <t>キボ</t>
    </rPh>
    <rPh sb="103" eb="105">
      <t>ミナオ</t>
    </rPh>
    <rPh sb="107" eb="108">
      <t>ウエ</t>
    </rPh>
    <rPh sb="110" eb="112">
      <t>コウシン</t>
    </rPh>
    <rPh sb="113" eb="115">
      <t>ヒツヨウ</t>
    </rPh>
    <phoneticPr fontId="5"/>
  </si>
  <si>
    <t>経営状態は安定しているものの、更新の必要性が高い資産が多い状況にある。しかし、施設利用率や契約率が極めて低く、契約水量や使用水量の増加も望めないため、施設規模を見直した上で更新を行う必要がある。事業規模が小さく、経営に与える影響が大きいため、事業費の平準化を図り計画的に更新に取り組んでいく。</t>
    <rPh sb="0" eb="2">
      <t>ケイエイ</t>
    </rPh>
    <rPh sb="2" eb="4">
      <t>ジョウタイ</t>
    </rPh>
    <rPh sb="5" eb="7">
      <t>アンテイ</t>
    </rPh>
    <rPh sb="15" eb="17">
      <t>コウシン</t>
    </rPh>
    <rPh sb="18" eb="21">
      <t>ヒツヨウセイ</t>
    </rPh>
    <rPh sb="22" eb="23">
      <t>タカ</t>
    </rPh>
    <rPh sb="24" eb="26">
      <t>シサン</t>
    </rPh>
    <rPh sb="27" eb="28">
      <t>オオ</t>
    </rPh>
    <rPh sb="29" eb="31">
      <t>ジョウキョウ</t>
    </rPh>
    <rPh sb="39" eb="41">
      <t>シセツ</t>
    </rPh>
    <rPh sb="41" eb="43">
      <t>リヨウ</t>
    </rPh>
    <rPh sb="43" eb="44">
      <t>リツ</t>
    </rPh>
    <rPh sb="45" eb="48">
      <t>ケイヤクリツ</t>
    </rPh>
    <rPh sb="49" eb="50">
      <t>キワ</t>
    </rPh>
    <rPh sb="52" eb="53">
      <t>ヒク</t>
    </rPh>
    <rPh sb="55" eb="57">
      <t>ケイヤク</t>
    </rPh>
    <rPh sb="57" eb="59">
      <t>スイリョウ</t>
    </rPh>
    <rPh sb="60" eb="62">
      <t>シヨウ</t>
    </rPh>
    <rPh sb="62" eb="64">
      <t>スイリョウ</t>
    </rPh>
    <rPh sb="65" eb="67">
      <t>ゾウカ</t>
    </rPh>
    <rPh sb="68" eb="69">
      <t>ノゾ</t>
    </rPh>
    <rPh sb="75" eb="77">
      <t>シセツ</t>
    </rPh>
    <rPh sb="77" eb="79">
      <t>キボ</t>
    </rPh>
    <rPh sb="80" eb="82">
      <t>ミナオ</t>
    </rPh>
    <rPh sb="84" eb="85">
      <t>ウエ</t>
    </rPh>
    <rPh sb="86" eb="88">
      <t>コウシン</t>
    </rPh>
    <rPh sb="89" eb="90">
      <t>オコナ</t>
    </rPh>
    <rPh sb="91" eb="93">
      <t>ヒツヨウ</t>
    </rPh>
    <phoneticPr fontId="5"/>
  </si>
  <si>
    <t>①経常収支比率は、例年100％超を維持しており、全国平均及び類似団体平均値を上回っているが、今後固定資産が更新時期を迎えるため、引き続き費用削減に努め、施設更新に向けて財源を確保していく。
②累積欠損金は発生していない。
③流動比率について、未払金の増加により例年に比べ大幅に減少している。数値上は100％を大幅に上回り、支払能力としては安定した状態を維持している。
④現在企業債残高はゼロであるが、今後は施設更新により借入が発生する見込み。
⑤⑥料金回収率は高い水準を維持し、給水原価は類似団体平均値を下回っているが、施設更新に向けて引き続き費用削減に努め、財源を確保していく。
⑦⑧施設利用率・契約率ともに類似団体平均値よりも低い水準となっている。契約水量に対し使用水量が少ない企業が多く、契約水量・一日平均配水量の増加は今後も望めない状況にあり、更新に当たっては施設規模を見直す必要がある。</t>
    <rPh sb="1" eb="7">
      <t>ケイジョウシュウシヒリツ</t>
    </rPh>
    <rPh sb="9" eb="11">
      <t>レイネン</t>
    </rPh>
    <rPh sb="15" eb="16">
      <t>チョウ</t>
    </rPh>
    <rPh sb="17" eb="19">
      <t>イジ</t>
    </rPh>
    <rPh sb="24" eb="29">
      <t>ゼンコクヘイキンオヨ</t>
    </rPh>
    <rPh sb="30" eb="37">
      <t>ルイジダンタイヘイキンチ</t>
    </rPh>
    <rPh sb="38" eb="40">
      <t>ウワマワ</t>
    </rPh>
    <rPh sb="46" eb="48">
      <t>コンゴ</t>
    </rPh>
    <rPh sb="48" eb="50">
      <t>コテイ</t>
    </rPh>
    <rPh sb="50" eb="52">
      <t>シサン</t>
    </rPh>
    <rPh sb="53" eb="55">
      <t>コウシン</t>
    </rPh>
    <rPh sb="55" eb="57">
      <t>ジキ</t>
    </rPh>
    <rPh sb="58" eb="59">
      <t>ムカ</t>
    </rPh>
    <rPh sb="64" eb="65">
      <t>ヒ</t>
    </rPh>
    <rPh sb="66" eb="67">
      <t>ツヅ</t>
    </rPh>
    <rPh sb="68" eb="72">
      <t>ヒヨウサクゲン</t>
    </rPh>
    <rPh sb="73" eb="74">
      <t>ツト</t>
    </rPh>
    <rPh sb="76" eb="78">
      <t>シセツ</t>
    </rPh>
    <rPh sb="78" eb="80">
      <t>コウシン</t>
    </rPh>
    <rPh sb="81" eb="82">
      <t>ム</t>
    </rPh>
    <rPh sb="84" eb="86">
      <t>ザイゲン</t>
    </rPh>
    <rPh sb="87" eb="89">
      <t>カクホ</t>
    </rPh>
    <rPh sb="96" eb="101">
      <t>ルイセキケッソンキン</t>
    </rPh>
    <rPh sb="102" eb="104">
      <t>ハッセイ</t>
    </rPh>
    <rPh sb="112" eb="114">
      <t>リュウドウ</t>
    </rPh>
    <rPh sb="114" eb="116">
      <t>ヒリツ</t>
    </rPh>
    <rPh sb="130" eb="132">
      <t>レイネン</t>
    </rPh>
    <rPh sb="133" eb="134">
      <t>クラ</t>
    </rPh>
    <rPh sb="135" eb="137">
      <t>オオハバ</t>
    </rPh>
    <rPh sb="138" eb="140">
      <t>ゲンショウ</t>
    </rPh>
    <rPh sb="145" eb="147">
      <t>スウチ</t>
    </rPh>
    <rPh sb="147" eb="148">
      <t>ジョウ</t>
    </rPh>
    <rPh sb="154" eb="156">
      <t>オオハバ</t>
    </rPh>
    <rPh sb="157" eb="159">
      <t>ウワマワ</t>
    </rPh>
    <rPh sb="161" eb="163">
      <t>シハライ</t>
    </rPh>
    <rPh sb="163" eb="165">
      <t>ノウリョク</t>
    </rPh>
    <rPh sb="169" eb="171">
      <t>アンテイ</t>
    </rPh>
    <rPh sb="173" eb="175">
      <t>ジョウタイ</t>
    </rPh>
    <rPh sb="176" eb="178">
      <t>イジ</t>
    </rPh>
    <rPh sb="185" eb="187">
      <t>ゲンザイ</t>
    </rPh>
    <rPh sb="187" eb="189">
      <t>キギョウ</t>
    </rPh>
    <rPh sb="189" eb="190">
      <t>サイ</t>
    </rPh>
    <rPh sb="190" eb="192">
      <t>ザンダカ</t>
    </rPh>
    <rPh sb="200" eb="202">
      <t>コンゴ</t>
    </rPh>
    <rPh sb="203" eb="205">
      <t>シセツ</t>
    </rPh>
    <rPh sb="205" eb="207">
      <t>コウシン</t>
    </rPh>
    <rPh sb="210" eb="212">
      <t>カリイレ</t>
    </rPh>
    <rPh sb="213" eb="215">
      <t>ハッセイ</t>
    </rPh>
    <rPh sb="217" eb="219">
      <t>ミコ</t>
    </rPh>
    <rPh sb="224" eb="226">
      <t>リョウキン</t>
    </rPh>
    <rPh sb="226" eb="228">
      <t>カイシュウ</t>
    </rPh>
    <rPh sb="228" eb="229">
      <t>リツ</t>
    </rPh>
    <rPh sb="230" eb="231">
      <t>タカ</t>
    </rPh>
    <rPh sb="232" eb="234">
      <t>スイジュン</t>
    </rPh>
    <rPh sb="235" eb="237">
      <t>イジ</t>
    </rPh>
    <rPh sb="260" eb="262">
      <t>シセツ</t>
    </rPh>
    <rPh sb="262" eb="264">
      <t>コウシン</t>
    </rPh>
    <rPh sb="265" eb="266">
      <t>ム</t>
    </rPh>
    <rPh sb="268" eb="269">
      <t>ヒ</t>
    </rPh>
    <rPh sb="270" eb="271">
      <t>ツヅ</t>
    </rPh>
    <rPh sb="272" eb="274">
      <t>ヒヨウ</t>
    </rPh>
    <rPh sb="274" eb="276">
      <t>サクゲン</t>
    </rPh>
    <rPh sb="277" eb="278">
      <t>ツト</t>
    </rPh>
    <rPh sb="280" eb="282">
      <t>ザイゲン</t>
    </rPh>
    <rPh sb="283" eb="285">
      <t>カクホ</t>
    </rPh>
    <rPh sb="293" eb="295">
      <t>シセツ</t>
    </rPh>
    <rPh sb="295" eb="297">
      <t>リヨウ</t>
    </rPh>
    <rPh sb="297" eb="298">
      <t>リツ</t>
    </rPh>
    <rPh sb="299" eb="302">
      <t>ケイヤクリツ</t>
    </rPh>
    <rPh sb="305" eb="312">
      <t>ルイジダンタイヘイキンチ</t>
    </rPh>
    <rPh sb="315" eb="316">
      <t>ヒク</t>
    </rPh>
    <rPh sb="317" eb="319">
      <t>スイジュン</t>
    </rPh>
    <rPh sb="326" eb="328">
      <t>ケイヤク</t>
    </rPh>
    <rPh sb="328" eb="330">
      <t>スイリョウ</t>
    </rPh>
    <rPh sb="331" eb="332">
      <t>タイ</t>
    </rPh>
    <rPh sb="333" eb="335">
      <t>シヨウ</t>
    </rPh>
    <rPh sb="335" eb="337">
      <t>スイリョウ</t>
    </rPh>
    <rPh sb="338" eb="339">
      <t>スク</t>
    </rPh>
    <rPh sb="341" eb="343">
      <t>キギョウ</t>
    </rPh>
    <rPh sb="344" eb="345">
      <t>オオ</t>
    </rPh>
    <rPh sb="347" eb="349">
      <t>ケイヤク</t>
    </rPh>
    <rPh sb="349" eb="351">
      <t>スイリョウ</t>
    </rPh>
    <rPh sb="352" eb="354">
      <t>イチニチ</t>
    </rPh>
    <rPh sb="354" eb="356">
      <t>ヘイキン</t>
    </rPh>
    <rPh sb="356" eb="358">
      <t>ハイスイ</t>
    </rPh>
    <rPh sb="358" eb="359">
      <t>リョウ</t>
    </rPh>
    <rPh sb="360" eb="362">
      <t>ゾウカ</t>
    </rPh>
    <rPh sb="363" eb="365">
      <t>コンゴ</t>
    </rPh>
    <rPh sb="366" eb="367">
      <t>ノゾ</t>
    </rPh>
    <rPh sb="370" eb="372">
      <t>ジョウキョウ</t>
    </rPh>
    <rPh sb="376" eb="378">
      <t>コウシン</t>
    </rPh>
    <rPh sb="379" eb="380">
      <t>ア</t>
    </rPh>
    <rPh sb="384" eb="386">
      <t>シセツ</t>
    </rPh>
    <rPh sb="386" eb="388">
      <t>キボ</t>
    </rPh>
    <rPh sb="389" eb="391">
      <t>ミナオ</t>
    </rPh>
    <rPh sb="392" eb="39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</si>
</sst>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74.48</c:v>
                </c:pt>
                <c:pt idx="1">
                  <c:v>75.84</c:v>
                </c:pt>
                <c:pt idx="2">
                  <c:v>77.2</c:v>
                </c:pt>
                <c:pt idx="3">
                  <c:v>78.53</c:v>
                </c:pt>
                <c:pt idx="4">
                  <c:v>79.86</c:v>
                </c:pt>
              </c:numCache>
            </c:numRef>
          </c:val>
          <c:extLst>
            <c:ext xmlns:c16="http://schemas.microsoft.com/office/drawing/2014/chart" uri="{C3380CC4-5D6E-409C-BE32-E72D297353CC}">
              <c16:uniqueId val="{00000000-EDBC-4AFC-9D0F-986B4428CF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c:ext xmlns:c16="http://schemas.microsoft.com/office/drawing/2014/chart" uri="{C3380CC4-5D6E-409C-BE32-E72D297353CC}">
              <c16:uniqueId val="{00000001-EDBC-4AFC-9D0F-986B4428CF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8D-45DA-97A3-6203DE4499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c:ext xmlns:c16="http://schemas.microsoft.com/office/drawing/2014/chart" uri="{C3380CC4-5D6E-409C-BE32-E72D297353CC}">
              <c16:uniqueId val="{00000001-338D-45DA-97A3-6203DE4499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21-4ED2-897C-8C76821B05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c:ext xmlns:c16="http://schemas.microsoft.com/office/drawing/2014/chart" uri="{C3380CC4-5D6E-409C-BE32-E72D297353CC}">
              <c16:uniqueId val="{00000001-8A21-4ED2-897C-8C76821B05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123761.9</c:v>
                </c:pt>
                <c:pt idx="1">
                  <c:v>129551.92</c:v>
                </c:pt>
                <c:pt idx="2">
                  <c:v>128777.06</c:v>
                </c:pt>
                <c:pt idx="3">
                  <c:v>145501</c:v>
                </c:pt>
                <c:pt idx="4">
                  <c:v>7557.25</c:v>
                </c:pt>
              </c:numCache>
            </c:numRef>
          </c:val>
          <c:extLst>
            <c:ext xmlns:c16="http://schemas.microsoft.com/office/drawing/2014/chart" uri="{C3380CC4-5D6E-409C-BE32-E72D297353CC}">
              <c16:uniqueId val="{00000000-BAE7-45C0-8E42-90714CDE98B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c:ext xmlns:c16="http://schemas.microsoft.com/office/drawing/2014/chart" uri="{C3380CC4-5D6E-409C-BE32-E72D297353CC}">
              <c16:uniqueId val="{00000001-BAE7-45C0-8E42-90714CDE98B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EB-4070-9002-7D9B64A101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c:ext xmlns:c16="http://schemas.microsoft.com/office/drawing/2014/chart" uri="{C3380CC4-5D6E-409C-BE32-E72D297353CC}">
              <c16:uniqueId val="{00000001-A4EB-4070-9002-7D9B64A101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267.64999999999998</c:v>
                </c:pt>
                <c:pt idx="1">
                  <c:v>212.94</c:v>
                </c:pt>
                <c:pt idx="2">
                  <c:v>276.98</c:v>
                </c:pt>
                <c:pt idx="3">
                  <c:v>231.07</c:v>
                </c:pt>
                <c:pt idx="4">
                  <c:v>171.77</c:v>
                </c:pt>
              </c:numCache>
            </c:numRef>
          </c:val>
          <c:extLst>
            <c:ext xmlns:c16="http://schemas.microsoft.com/office/drawing/2014/chart" uri="{C3380CC4-5D6E-409C-BE32-E72D297353CC}">
              <c16:uniqueId val="{00000000-99C4-46A1-8ECD-2E75F22492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c:ext xmlns:c16="http://schemas.microsoft.com/office/drawing/2014/chart" uri="{C3380CC4-5D6E-409C-BE32-E72D297353CC}">
              <c16:uniqueId val="{00000001-99C4-46A1-8ECD-2E75F22492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26.13</c:v>
                </c:pt>
                <c:pt idx="1">
                  <c:v>32.979999999999997</c:v>
                </c:pt>
                <c:pt idx="2">
                  <c:v>25.38</c:v>
                </c:pt>
                <c:pt idx="3">
                  <c:v>30.53</c:v>
                </c:pt>
                <c:pt idx="4">
                  <c:v>41.27</c:v>
                </c:pt>
              </c:numCache>
            </c:numRef>
          </c:val>
          <c:extLst>
            <c:ext xmlns:c16="http://schemas.microsoft.com/office/drawing/2014/chart" uri="{C3380CC4-5D6E-409C-BE32-E72D297353CC}">
              <c16:uniqueId val="{00000000-5EA9-4907-A820-9F039A16A8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c:ext xmlns:c16="http://schemas.microsoft.com/office/drawing/2014/chart" uri="{C3380CC4-5D6E-409C-BE32-E72D297353CC}">
              <c16:uniqueId val="{00000001-5EA9-4907-A820-9F039A16A8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11.61</c:v>
                </c:pt>
                <c:pt idx="1">
                  <c:v>10.8</c:v>
                </c:pt>
                <c:pt idx="2">
                  <c:v>11.38</c:v>
                </c:pt>
                <c:pt idx="3">
                  <c:v>12.53</c:v>
                </c:pt>
                <c:pt idx="4">
                  <c:v>10.23</c:v>
                </c:pt>
              </c:numCache>
            </c:numRef>
          </c:val>
          <c:extLst>
            <c:ext xmlns:c16="http://schemas.microsoft.com/office/drawing/2014/chart" uri="{C3380CC4-5D6E-409C-BE32-E72D297353CC}">
              <c16:uniqueId val="{00000000-5AE6-40A3-B64A-A7E2E3C2D3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c:ext xmlns:c16="http://schemas.microsoft.com/office/drawing/2014/chart" uri="{C3380CC4-5D6E-409C-BE32-E72D297353CC}">
              <c16:uniqueId val="{00000001-5AE6-40A3-B64A-A7E2E3C2D3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35.630000000000003</c:v>
                </c:pt>
                <c:pt idx="1">
                  <c:v>35.630000000000003</c:v>
                </c:pt>
                <c:pt idx="2">
                  <c:v>35.630000000000003</c:v>
                </c:pt>
                <c:pt idx="3">
                  <c:v>35.630000000000003</c:v>
                </c:pt>
                <c:pt idx="4">
                  <c:v>35.630000000000003</c:v>
                </c:pt>
              </c:numCache>
            </c:numRef>
          </c:val>
          <c:extLst>
            <c:ext xmlns:c16="http://schemas.microsoft.com/office/drawing/2014/chart" uri="{C3380CC4-5D6E-409C-BE32-E72D297353CC}">
              <c16:uniqueId val="{00000000-D08B-4FD6-9304-8C465CDAD1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c:ext xmlns:c16="http://schemas.microsoft.com/office/drawing/2014/chart" uri="{C3380CC4-5D6E-409C-BE32-E72D297353CC}">
              <c16:uniqueId val="{00000001-D08B-4FD6-9304-8C465CDAD1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4D-46B9-849E-B9D6CC8AC41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c:ext xmlns:c16="http://schemas.microsoft.com/office/drawing/2014/chart" uri="{C3380CC4-5D6E-409C-BE32-E72D297353CC}">
              <c16:uniqueId val="{00000001-F34D-46B9-849E-B9D6CC8AC41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211.14</c:v>
                </c:pt>
                <c:pt idx="1">
                  <c:v>180.32</c:v>
                </c:pt>
                <c:pt idx="2">
                  <c:v>215.44</c:v>
                </c:pt>
                <c:pt idx="3">
                  <c:v>191.54</c:v>
                </c:pt>
                <c:pt idx="4">
                  <c:v>169.3</c:v>
                </c:pt>
              </c:numCache>
            </c:numRef>
          </c:val>
          <c:extLst>
            <c:ext xmlns:c16="http://schemas.microsoft.com/office/drawing/2014/chart" uri="{C3380CC4-5D6E-409C-BE32-E72D297353CC}">
              <c16:uniqueId val="{00000000-7364-4C94-B870-C6EB4EA1B4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c:ext xmlns:c16="http://schemas.microsoft.com/office/drawing/2014/chart" uri="{C3380CC4-5D6E-409C-BE32-E72D297353CC}">
              <c16:uniqueId val="{00000001-7364-4C94-B870-C6EB4EA1B4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5" zoomScaleNormal="75" workbookViewId="0"/>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2">
      <c r="A5" s="2"/>
      <c r="B5" s="70" t="str">
        <f>データ!H7</f>
        <v>茨城県　稲敷市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2">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870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89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2">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2">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95.5</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310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2">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2">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2">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2">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211.14</v>
      </c>
      <c r="Y32" s="129"/>
      <c r="Z32" s="129"/>
      <c r="AA32" s="129"/>
      <c r="AB32" s="129"/>
      <c r="AC32" s="129"/>
      <c r="AD32" s="129"/>
      <c r="AE32" s="129"/>
      <c r="AF32" s="129"/>
      <c r="AG32" s="129"/>
      <c r="AH32" s="129"/>
      <c r="AI32" s="129"/>
      <c r="AJ32" s="129"/>
      <c r="AK32" s="129"/>
      <c r="AL32" s="129"/>
      <c r="AM32" s="129"/>
      <c r="AN32" s="129"/>
      <c r="AO32" s="129"/>
      <c r="AP32" s="129"/>
      <c r="AQ32" s="130"/>
      <c r="AR32" s="128">
        <f>データ!U6</f>
        <v>180.32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215.44</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191.54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169.3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123761.9</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129551.92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128777.06</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145501</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7557.25</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2">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120</v>
      </c>
      <c r="Y33" s="129"/>
      <c r="Z33" s="129"/>
      <c r="AA33" s="129"/>
      <c r="AB33" s="129"/>
      <c r="AC33" s="129"/>
      <c r="AD33" s="129"/>
      <c r="AE33" s="129"/>
      <c r="AF33" s="129"/>
      <c r="AG33" s="129"/>
      <c r="AH33" s="129"/>
      <c r="AI33" s="129"/>
      <c r="AJ33" s="129"/>
      <c r="AK33" s="129"/>
      <c r="AL33" s="129"/>
      <c r="AM33" s="129"/>
      <c r="AN33" s="129"/>
      <c r="AO33" s="129"/>
      <c r="AP33" s="129"/>
      <c r="AQ33" s="130"/>
      <c r="AR33" s="128">
        <f>データ!Z6</f>
        <v>113.67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110.79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108.76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110.19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115.82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118.97</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121.15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125.8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132.55000000000001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549.77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730.25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868.31</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732.52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819.73</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536.28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514.66</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504.81</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498.01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490.39</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2">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2">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2">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267.64999999999998</v>
      </c>
      <c r="Y55" s="129"/>
      <c r="Z55" s="129"/>
      <c r="AA55" s="129"/>
      <c r="AB55" s="129"/>
      <c r="AC55" s="129"/>
      <c r="AD55" s="129"/>
      <c r="AE55" s="129"/>
      <c r="AF55" s="129"/>
      <c r="AG55" s="129"/>
      <c r="AH55" s="129"/>
      <c r="AI55" s="129"/>
      <c r="AJ55" s="129"/>
      <c r="AK55" s="129"/>
      <c r="AL55" s="129"/>
      <c r="AM55" s="129"/>
      <c r="AN55" s="129"/>
      <c r="AO55" s="129"/>
      <c r="AP55" s="129"/>
      <c r="AQ55" s="130"/>
      <c r="AR55" s="128">
        <f>データ!BM6</f>
        <v>212.94</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276.98</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231.07</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171.77</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26.13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32.979999999999997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25.38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30.53</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41.27</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11.61</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10.8</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11.38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12.53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10.23</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35.630000000000003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35.630000000000003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35.630000000000003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35.630000000000003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35.630000000000003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2">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100.54</v>
      </c>
      <c r="Y56" s="129"/>
      <c r="Z56" s="129"/>
      <c r="AA56" s="129"/>
      <c r="AB56" s="129"/>
      <c r="AC56" s="129"/>
      <c r="AD56" s="129"/>
      <c r="AE56" s="129"/>
      <c r="AF56" s="129"/>
      <c r="AG56" s="129"/>
      <c r="AH56" s="129"/>
      <c r="AI56" s="129"/>
      <c r="AJ56" s="129"/>
      <c r="AK56" s="129"/>
      <c r="AL56" s="129"/>
      <c r="AM56" s="129"/>
      <c r="AN56" s="129"/>
      <c r="AO56" s="129"/>
      <c r="AP56" s="129"/>
      <c r="AQ56" s="130"/>
      <c r="AR56" s="128">
        <f>データ!BR6</f>
        <v>95.99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94.91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90.22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42.19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44.55</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47.36</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49.94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50.56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35.54</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35.24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35.22</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34.92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34.19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50.81</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50.28</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51.42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50.9</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49.05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2">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2">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2">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2">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2">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2">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2">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2">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2">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2">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2">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2">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2">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2">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2">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2">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2">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2">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2">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74.48</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75.84</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77.2</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78.53</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79.86</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2">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53.32</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53.4</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53.49</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54.3</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55.32</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3.56</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3.46</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3.28</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4.66</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7.35</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0.06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0.13</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0.02</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0.09</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2">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1" t="str">
        <f>データ!AD6</f>
        <v>【118.49】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tOOwWVeQHdFrRzgq4TNIA5bXu70FVMpyty7P34taX6znyVES3WYxSp6hBM/nCWDfN/QJFlxoBVlWkT3eYqC0yA==" saltValue="sqn9T9sM3f1rPVGb9Bonc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2">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2">
      <c r="A6" s="45" t="s">
        <v>86</v>
      </c>
      <c r="B6" s="50"/>
      <c r="C6" s="50"/>
      <c r="D6" s="50"/>
      <c r="E6" s="50"/>
      <c r="F6" s="50"/>
      <c r="G6" s="50"/>
      <c r="H6" s="50"/>
      <c r="I6" s="50"/>
      <c r="J6" s="50"/>
      <c r="K6" s="50"/>
      <c r="L6" s="50"/>
      <c r="M6" s="50"/>
      <c r="N6" s="50"/>
      <c r="O6" s="50"/>
      <c r="P6" s="50"/>
      <c r="Q6" s="51"/>
      <c r="R6" s="50"/>
      <c r="S6" s="50"/>
      <c r="T6" s="52">
        <f t="shared" ref="T6:CE6" si="3">T7</f>
        <v>211.14</v>
      </c>
      <c r="U6" s="52">
        <f>U7</f>
        <v>180.32</v>
      </c>
      <c r="V6" s="52">
        <f>V7</f>
        <v>215.44</v>
      </c>
      <c r="W6" s="52">
        <f>W7</f>
        <v>191.54</v>
      </c>
      <c r="X6" s="52">
        <f t="shared" si="3"/>
        <v>169.3</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123761.9</v>
      </c>
      <c r="AQ6" s="52">
        <f>AQ7</f>
        <v>129551.92</v>
      </c>
      <c r="AR6" s="52">
        <f>AR7</f>
        <v>128777.06</v>
      </c>
      <c r="AS6" s="52">
        <f>AS7</f>
        <v>145501</v>
      </c>
      <c r="AT6" s="52">
        <f t="shared" si="3"/>
        <v>7557.25</v>
      </c>
      <c r="AU6" s="52">
        <f t="shared" si="3"/>
        <v>549.77</v>
      </c>
      <c r="AV6" s="52">
        <f t="shared" si="3"/>
        <v>730.25</v>
      </c>
      <c r="AW6" s="52">
        <f t="shared" si="3"/>
        <v>868.31</v>
      </c>
      <c r="AX6" s="52">
        <f t="shared" si="3"/>
        <v>732.52</v>
      </c>
      <c r="AY6" s="52">
        <f t="shared" si="3"/>
        <v>819.73</v>
      </c>
      <c r="AZ6" s="50" t="str">
        <f>IF(AZ7="-","【-】","【"&amp;SUBSTITUTE(TEXT(AZ7,"#,##0.00"),"-","△")&amp;"】")</f>
        <v>【436.32】</v>
      </c>
      <c r="BA6" s="52">
        <f t="shared" si="3"/>
        <v>0</v>
      </c>
      <c r="BB6" s="52">
        <f>BB7</f>
        <v>0</v>
      </c>
      <c r="BC6" s="52">
        <f>BC7</f>
        <v>0</v>
      </c>
      <c r="BD6" s="52">
        <f>BD7</f>
        <v>0</v>
      </c>
      <c r="BE6" s="52">
        <f t="shared" si="3"/>
        <v>0</v>
      </c>
      <c r="BF6" s="52">
        <f t="shared" si="3"/>
        <v>536.28</v>
      </c>
      <c r="BG6" s="52">
        <f t="shared" si="3"/>
        <v>514.66</v>
      </c>
      <c r="BH6" s="52">
        <f t="shared" si="3"/>
        <v>504.81</v>
      </c>
      <c r="BI6" s="52">
        <f t="shared" si="3"/>
        <v>498.01</v>
      </c>
      <c r="BJ6" s="52">
        <f t="shared" si="3"/>
        <v>490.39</v>
      </c>
      <c r="BK6" s="50" t="str">
        <f>IF(BK7="-","【-】","【"&amp;SUBSTITUTE(TEXT(BK7,"#,##0.00"),"-","△")&amp;"】")</f>
        <v>【238.21】</v>
      </c>
      <c r="BL6" s="52">
        <f t="shared" si="3"/>
        <v>267.64999999999998</v>
      </c>
      <c r="BM6" s="52">
        <f>BM7</f>
        <v>212.94</v>
      </c>
      <c r="BN6" s="52">
        <f>BN7</f>
        <v>276.98</v>
      </c>
      <c r="BO6" s="52">
        <f>BO7</f>
        <v>231.07</v>
      </c>
      <c r="BP6" s="52">
        <f t="shared" si="3"/>
        <v>171.77</v>
      </c>
      <c r="BQ6" s="52">
        <f t="shared" si="3"/>
        <v>100.54</v>
      </c>
      <c r="BR6" s="52">
        <f t="shared" si="3"/>
        <v>95.99</v>
      </c>
      <c r="BS6" s="52">
        <f t="shared" si="3"/>
        <v>94.91</v>
      </c>
      <c r="BT6" s="52">
        <f t="shared" si="3"/>
        <v>90.22</v>
      </c>
      <c r="BU6" s="52">
        <f t="shared" si="3"/>
        <v>90.8</v>
      </c>
      <c r="BV6" s="50" t="str">
        <f>IF(BV7="-","【-】","【"&amp;SUBSTITUTE(TEXT(BV7,"#,##0.00"),"-","△")&amp;"】")</f>
        <v>【113.30】</v>
      </c>
      <c r="BW6" s="52">
        <f t="shared" si="3"/>
        <v>26.13</v>
      </c>
      <c r="BX6" s="52">
        <f>BX7</f>
        <v>32.979999999999997</v>
      </c>
      <c r="BY6" s="52">
        <f>BY7</f>
        <v>25.38</v>
      </c>
      <c r="BZ6" s="52">
        <f>BZ7</f>
        <v>30.53</v>
      </c>
      <c r="CA6" s="52">
        <f t="shared" si="3"/>
        <v>41.27</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11.61</v>
      </c>
      <c r="CI6" s="52">
        <f>CI7</f>
        <v>10.8</v>
      </c>
      <c r="CJ6" s="52">
        <f>CJ7</f>
        <v>11.38</v>
      </c>
      <c r="CK6" s="52">
        <f>CK7</f>
        <v>12.53</v>
      </c>
      <c r="CL6" s="52">
        <f t="shared" si="5"/>
        <v>10.23</v>
      </c>
      <c r="CM6" s="52">
        <f t="shared" si="5"/>
        <v>35.54</v>
      </c>
      <c r="CN6" s="52">
        <f t="shared" si="5"/>
        <v>35.24</v>
      </c>
      <c r="CO6" s="52">
        <f t="shared" si="5"/>
        <v>35.22</v>
      </c>
      <c r="CP6" s="52">
        <f t="shared" si="5"/>
        <v>34.92</v>
      </c>
      <c r="CQ6" s="52">
        <f t="shared" si="5"/>
        <v>34.19</v>
      </c>
      <c r="CR6" s="50" t="str">
        <f>IF(CR7="-","【-】","【"&amp;SUBSTITUTE(TEXT(CR7,"#,##0.00"),"-","△")&amp;"】")</f>
        <v>【53.39】</v>
      </c>
      <c r="CS6" s="52">
        <f t="shared" ref="CS6:DB6" si="6">CS7</f>
        <v>35.630000000000003</v>
      </c>
      <c r="CT6" s="52">
        <f>CT7</f>
        <v>35.630000000000003</v>
      </c>
      <c r="CU6" s="52">
        <f>CU7</f>
        <v>35.630000000000003</v>
      </c>
      <c r="CV6" s="52">
        <f>CV7</f>
        <v>35.630000000000003</v>
      </c>
      <c r="CW6" s="52">
        <f t="shared" si="6"/>
        <v>35.630000000000003</v>
      </c>
      <c r="CX6" s="52">
        <f t="shared" si="6"/>
        <v>50.81</v>
      </c>
      <c r="CY6" s="52">
        <f t="shared" si="6"/>
        <v>50.28</v>
      </c>
      <c r="CZ6" s="52">
        <f t="shared" si="6"/>
        <v>51.42</v>
      </c>
      <c r="DA6" s="52">
        <f t="shared" si="6"/>
        <v>50.9</v>
      </c>
      <c r="DB6" s="52">
        <f t="shared" si="6"/>
        <v>49.05</v>
      </c>
      <c r="DC6" s="50" t="str">
        <f>IF(DC7="-","【-】","【"&amp;SUBSTITUTE(TEXT(DC7,"#,##0.00"),"-","△")&amp;"】")</f>
        <v>【76.89】</v>
      </c>
      <c r="DD6" s="52">
        <f t="shared" ref="DD6:DM6" si="7">DD7</f>
        <v>74.48</v>
      </c>
      <c r="DE6" s="52">
        <f>DE7</f>
        <v>75.84</v>
      </c>
      <c r="DF6" s="52">
        <f>DF7</f>
        <v>77.2</v>
      </c>
      <c r="DG6" s="52">
        <f>DG7</f>
        <v>78.53</v>
      </c>
      <c r="DH6" s="52">
        <f t="shared" si="7"/>
        <v>79.86</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2">
      <c r="A7"/>
      <c r="B7" s="54" t="s">
        <v>87</v>
      </c>
      <c r="C7" s="54" t="s">
        <v>88</v>
      </c>
      <c r="D7" s="54" t="s">
        <v>89</v>
      </c>
      <c r="E7" s="54" t="s">
        <v>90</v>
      </c>
      <c r="F7" s="54" t="s">
        <v>91</v>
      </c>
      <c r="G7" s="54" t="s">
        <v>92</v>
      </c>
      <c r="H7" s="54" t="s">
        <v>93</v>
      </c>
      <c r="I7" s="54" t="s">
        <v>94</v>
      </c>
      <c r="J7" s="54" t="s">
        <v>95</v>
      </c>
      <c r="K7" s="55">
        <v>870</v>
      </c>
      <c r="L7" s="54" t="s">
        <v>96</v>
      </c>
      <c r="M7" s="55">
        <v>1</v>
      </c>
      <c r="N7" s="55">
        <v>89</v>
      </c>
      <c r="O7" s="56" t="s">
        <v>97</v>
      </c>
      <c r="P7" s="56">
        <v>95.5</v>
      </c>
      <c r="Q7" s="55">
        <v>7</v>
      </c>
      <c r="R7" s="55">
        <v>310</v>
      </c>
      <c r="S7" s="54" t="s">
        <v>98</v>
      </c>
      <c r="T7" s="57">
        <v>211.14</v>
      </c>
      <c r="U7" s="57">
        <v>180.32</v>
      </c>
      <c r="V7" s="57">
        <v>215.44</v>
      </c>
      <c r="W7" s="57">
        <v>191.54</v>
      </c>
      <c r="X7" s="57">
        <v>169.3</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123761.9</v>
      </c>
      <c r="AQ7" s="57">
        <v>129551.92</v>
      </c>
      <c r="AR7" s="57">
        <v>128777.06</v>
      </c>
      <c r="AS7" s="57">
        <v>145501</v>
      </c>
      <c r="AT7" s="57">
        <v>7557.25</v>
      </c>
      <c r="AU7" s="57">
        <v>549.77</v>
      </c>
      <c r="AV7" s="57">
        <v>730.25</v>
      </c>
      <c r="AW7" s="57">
        <v>868.31</v>
      </c>
      <c r="AX7" s="57">
        <v>732.52</v>
      </c>
      <c r="AY7" s="57">
        <v>819.73</v>
      </c>
      <c r="AZ7" s="57">
        <v>436.32</v>
      </c>
      <c r="BA7" s="57">
        <v>0</v>
      </c>
      <c r="BB7" s="57">
        <v>0</v>
      </c>
      <c r="BC7" s="57">
        <v>0</v>
      </c>
      <c r="BD7" s="57">
        <v>0</v>
      </c>
      <c r="BE7" s="57">
        <v>0</v>
      </c>
      <c r="BF7" s="57">
        <v>536.28</v>
      </c>
      <c r="BG7" s="57">
        <v>514.66</v>
      </c>
      <c r="BH7" s="57">
        <v>504.81</v>
      </c>
      <c r="BI7" s="57">
        <v>498.01</v>
      </c>
      <c r="BJ7" s="57">
        <v>490.39</v>
      </c>
      <c r="BK7" s="57">
        <v>238.21</v>
      </c>
      <c r="BL7" s="57">
        <v>267.64999999999998</v>
      </c>
      <c r="BM7" s="57">
        <v>212.94</v>
      </c>
      <c r="BN7" s="57">
        <v>276.98</v>
      </c>
      <c r="BO7" s="57">
        <v>231.07</v>
      </c>
      <c r="BP7" s="57">
        <v>171.77</v>
      </c>
      <c r="BQ7" s="57">
        <v>100.54</v>
      </c>
      <c r="BR7" s="57">
        <v>95.99</v>
      </c>
      <c r="BS7" s="57">
        <v>94.91</v>
      </c>
      <c r="BT7" s="57">
        <v>90.22</v>
      </c>
      <c r="BU7" s="57">
        <v>90.8</v>
      </c>
      <c r="BV7" s="57">
        <v>113.3</v>
      </c>
      <c r="BW7" s="57">
        <v>26.13</v>
      </c>
      <c r="BX7" s="57">
        <v>32.979999999999997</v>
      </c>
      <c r="BY7" s="57">
        <v>25.38</v>
      </c>
      <c r="BZ7" s="57">
        <v>30.53</v>
      </c>
      <c r="CA7" s="57">
        <v>41.27</v>
      </c>
      <c r="CB7" s="57">
        <v>42.19</v>
      </c>
      <c r="CC7" s="57">
        <v>44.55</v>
      </c>
      <c r="CD7" s="57">
        <v>47.36</v>
      </c>
      <c r="CE7" s="57">
        <v>49.94</v>
      </c>
      <c r="CF7" s="57">
        <v>50.56</v>
      </c>
      <c r="CG7" s="57">
        <v>18.87</v>
      </c>
      <c r="CH7" s="57">
        <v>11.61</v>
      </c>
      <c r="CI7" s="57">
        <v>10.8</v>
      </c>
      <c r="CJ7" s="57">
        <v>11.38</v>
      </c>
      <c r="CK7" s="57">
        <v>12.53</v>
      </c>
      <c r="CL7" s="57">
        <v>10.23</v>
      </c>
      <c r="CM7" s="57">
        <v>35.54</v>
      </c>
      <c r="CN7" s="57">
        <v>35.24</v>
      </c>
      <c r="CO7" s="57">
        <v>35.22</v>
      </c>
      <c r="CP7" s="57">
        <v>34.92</v>
      </c>
      <c r="CQ7" s="57">
        <v>34.19</v>
      </c>
      <c r="CR7" s="57">
        <v>53.39</v>
      </c>
      <c r="CS7" s="57">
        <v>35.630000000000003</v>
      </c>
      <c r="CT7" s="57">
        <v>35.630000000000003</v>
      </c>
      <c r="CU7" s="57">
        <v>35.630000000000003</v>
      </c>
      <c r="CV7" s="57">
        <v>35.630000000000003</v>
      </c>
      <c r="CW7" s="57">
        <v>35.630000000000003</v>
      </c>
      <c r="CX7" s="57">
        <v>50.81</v>
      </c>
      <c r="CY7" s="57">
        <v>50.28</v>
      </c>
      <c r="CZ7" s="57">
        <v>51.42</v>
      </c>
      <c r="DA7" s="57">
        <v>50.9</v>
      </c>
      <c r="DB7" s="57">
        <v>49.05</v>
      </c>
      <c r="DC7" s="57">
        <v>76.89</v>
      </c>
      <c r="DD7" s="57">
        <v>74.48</v>
      </c>
      <c r="DE7" s="57">
        <v>75.84</v>
      </c>
      <c r="DF7" s="57">
        <v>77.2</v>
      </c>
      <c r="DG7" s="57">
        <v>78.53</v>
      </c>
      <c r="DH7" s="57">
        <v>79.86</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2">
      <c r="T11" s="64" t="s">
        <v>23</v>
      </c>
      <c r="U11" s="65">
        <f>IF(T6="-",NA(),T6)</f>
        <v>211.14</v>
      </c>
      <c r="V11" s="65">
        <f>IF(U6="-",NA(),U6)</f>
        <v>180.32</v>
      </c>
      <c r="W11" s="65">
        <f>IF(V6="-",NA(),V6)</f>
        <v>215.44</v>
      </c>
      <c r="X11" s="65">
        <f>IF(W6="-",NA(),W6)</f>
        <v>191.54</v>
      </c>
      <c r="Y11" s="65">
        <f>IF(X6="-",NA(),X6)</f>
        <v>169.3</v>
      </c>
      <c r="AE11" s="64" t="s">
        <v>23</v>
      </c>
      <c r="AF11" s="65">
        <f>IF(AE6="-",NA(),AE6)</f>
        <v>0</v>
      </c>
      <c r="AG11" s="65">
        <f>IF(AF6="-",NA(),AF6)</f>
        <v>0</v>
      </c>
      <c r="AH11" s="65">
        <f>IF(AG6="-",NA(),AG6)</f>
        <v>0</v>
      </c>
      <c r="AI11" s="65">
        <f>IF(AH6="-",NA(),AH6)</f>
        <v>0</v>
      </c>
      <c r="AJ11" s="65">
        <f>IF(AI6="-",NA(),AI6)</f>
        <v>0</v>
      </c>
      <c r="AP11" s="64" t="s">
        <v>23</v>
      </c>
      <c r="AQ11" s="65">
        <f>IF(AP6="-",NA(),AP6)</f>
        <v>123761.9</v>
      </c>
      <c r="AR11" s="65">
        <f>IF(AQ6="-",NA(),AQ6)</f>
        <v>129551.92</v>
      </c>
      <c r="AS11" s="65">
        <f>IF(AR6="-",NA(),AR6)</f>
        <v>128777.06</v>
      </c>
      <c r="AT11" s="65">
        <f>IF(AS6="-",NA(),AS6)</f>
        <v>145501</v>
      </c>
      <c r="AU11" s="65">
        <f>IF(AT6="-",NA(),AT6)</f>
        <v>7557.25</v>
      </c>
      <c r="BA11" s="64" t="s">
        <v>23</v>
      </c>
      <c r="BB11" s="65">
        <f>IF(BA6="-",NA(),BA6)</f>
        <v>0</v>
      </c>
      <c r="BC11" s="65">
        <f>IF(BB6="-",NA(),BB6)</f>
        <v>0</v>
      </c>
      <c r="BD11" s="65">
        <f>IF(BC6="-",NA(),BC6)</f>
        <v>0</v>
      </c>
      <c r="BE11" s="65">
        <f>IF(BD6="-",NA(),BD6)</f>
        <v>0</v>
      </c>
      <c r="BF11" s="65">
        <f>IF(BE6="-",NA(),BE6)</f>
        <v>0</v>
      </c>
      <c r="BL11" s="64" t="s">
        <v>23</v>
      </c>
      <c r="BM11" s="65">
        <f>IF(BL6="-",NA(),BL6)</f>
        <v>267.64999999999998</v>
      </c>
      <c r="BN11" s="65">
        <f>IF(BM6="-",NA(),BM6)</f>
        <v>212.94</v>
      </c>
      <c r="BO11" s="65">
        <f>IF(BN6="-",NA(),BN6)</f>
        <v>276.98</v>
      </c>
      <c r="BP11" s="65">
        <f>IF(BO6="-",NA(),BO6)</f>
        <v>231.07</v>
      </c>
      <c r="BQ11" s="65">
        <f>IF(BP6="-",NA(),BP6)</f>
        <v>171.77</v>
      </c>
      <c r="BW11" s="64" t="s">
        <v>23</v>
      </c>
      <c r="BX11" s="65">
        <f>IF(BW6="-",NA(),BW6)</f>
        <v>26.13</v>
      </c>
      <c r="BY11" s="65">
        <f>IF(BX6="-",NA(),BX6)</f>
        <v>32.979999999999997</v>
      </c>
      <c r="BZ11" s="65">
        <f>IF(BY6="-",NA(),BY6)</f>
        <v>25.38</v>
      </c>
      <c r="CA11" s="65">
        <f>IF(BZ6="-",NA(),BZ6)</f>
        <v>30.53</v>
      </c>
      <c r="CB11" s="65">
        <f>IF(CA6="-",NA(),CA6)</f>
        <v>41.27</v>
      </c>
      <c r="CH11" s="64" t="s">
        <v>23</v>
      </c>
      <c r="CI11" s="65">
        <f>IF(CH6="-",NA(),CH6)</f>
        <v>11.61</v>
      </c>
      <c r="CJ11" s="65">
        <f>IF(CI6="-",NA(),CI6)</f>
        <v>10.8</v>
      </c>
      <c r="CK11" s="65">
        <f>IF(CJ6="-",NA(),CJ6)</f>
        <v>11.38</v>
      </c>
      <c r="CL11" s="65">
        <f>IF(CK6="-",NA(),CK6)</f>
        <v>12.53</v>
      </c>
      <c r="CM11" s="65">
        <f>IF(CL6="-",NA(),CL6)</f>
        <v>10.23</v>
      </c>
      <c r="CS11" s="64" t="s">
        <v>23</v>
      </c>
      <c r="CT11" s="65">
        <f>IF(CS6="-",NA(),CS6)</f>
        <v>35.630000000000003</v>
      </c>
      <c r="CU11" s="65">
        <f>IF(CT6="-",NA(),CT6)</f>
        <v>35.630000000000003</v>
      </c>
      <c r="CV11" s="65">
        <f>IF(CU6="-",NA(),CU6)</f>
        <v>35.630000000000003</v>
      </c>
      <c r="CW11" s="65">
        <f>IF(CV6="-",NA(),CV6)</f>
        <v>35.630000000000003</v>
      </c>
      <c r="CX11" s="65">
        <f>IF(CW6="-",NA(),CW6)</f>
        <v>35.630000000000003</v>
      </c>
      <c r="DD11" s="64" t="s">
        <v>23</v>
      </c>
      <c r="DE11" s="65">
        <f>IF(DD6="-",NA(),DD6)</f>
        <v>74.48</v>
      </c>
      <c r="DF11" s="65">
        <f>IF(DE6="-",NA(),DE6)</f>
        <v>75.84</v>
      </c>
      <c r="DG11" s="65">
        <f>IF(DF6="-",NA(),DF6)</f>
        <v>77.2</v>
      </c>
      <c r="DH11" s="65">
        <f>IF(DG6="-",NA(),DG6)</f>
        <v>78.53</v>
      </c>
      <c r="DI11" s="65">
        <f>IF(DH6="-",NA(),DH6)</f>
        <v>79.86</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2">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2021-12-03T08:58:56Z</dcterms:created>
  <dcterms:modified xsi:type="dcterms:W3CDTF">2022-02-17T02:12:41Z</dcterms:modified>
  <cp:category/>
</cp:coreProperties>
</file>