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hiho7\理財\理財\Ｒ３理財\04_公営企業関係\15_経営比較分析表\03_★経営比較分析表の分析等\04_確認後\12_農業集落排水（法非適）16\24_坂東市\"/>
    </mc:Choice>
  </mc:AlternateContent>
  <workbookProtection workbookAlgorithmName="SHA-512" workbookHashValue="Hgd4rd83K+3ZJ7JiD7PY9XDBr7sVY4Gp5nvua+bufVzaHweXRBcCGZ/E01HWVroim+zfZ5gs+Z3XH178GhOg9w==" workbookSaltValue="32EYtyI27y+7jI8aSt6gSA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U6" i="5"/>
  <c r="BB8" i="4" s="1"/>
  <c r="T6" i="5"/>
  <c r="S6" i="5"/>
  <c r="AL8" i="4" s="1"/>
  <c r="R6" i="5"/>
  <c r="Q6" i="5"/>
  <c r="W10" i="4" s="1"/>
  <c r="P6" i="5"/>
  <c r="O6" i="5"/>
  <c r="I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H86" i="4"/>
  <c r="E86" i="4"/>
  <c r="BB10" i="4"/>
  <c r="AL10" i="4"/>
  <c r="AD10" i="4"/>
  <c r="P10" i="4"/>
  <c r="B10" i="4"/>
  <c r="AT8" i="4"/>
  <c r="AD8" i="4"/>
  <c r="W8" i="4"/>
  <c r="I8" i="4"/>
  <c r="B8" i="4"/>
  <c r="B6" i="4"/>
</calcChain>
</file>

<file path=xl/sharedStrings.xml><?xml version="1.0" encoding="utf-8"?>
<sst xmlns="http://schemas.openxmlformats.org/spreadsheetml/2006/main" count="236" uniqueCount="118">
  <si>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</si>
  <si>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</si>
  <si>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</si>
  <si>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</si>
  <si>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</si>
  <si>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</si>
  <si>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</si>
  <si>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</si>
  <si>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</si>
  <si>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</si>
  <si>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</si>
  <si>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</si>
  <si>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</si>
  <si>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</si>
  <si>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</si>
  <si>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</si>
  <si>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</si>
  <si>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</si>
  <si>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</si>
  <si>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</si>
  <si>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</si>
  <si>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</si>
  <si>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</si>
  <si>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</si>
  <si>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</si>
  <si>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</si>
  <si>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</si>
  <si>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</si>
  <si>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</si>
  <si>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</si>
  <si>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</si>
  <si>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</si>
  <si>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</si>
  <si>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</si>
  <si>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</si>
  <si>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</si>
  <si>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</si>
  <si>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</si>
  <si>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</si>
  <si>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</si>
  <si>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</si>
  <si>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</si>
  <si>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</si>
  <si>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</si>
  <si>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</si>
  <si>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</si>
  <si>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</si>
  <si>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</si>
  <si>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</si>
  <si>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</si>
  <si>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</si>
  <si>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</si>
  <si>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</si>
  <si>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</si>
  <si>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</si>
  <si>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</si>
  <si>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</si>
  <si>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</si>
  <si>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</si>
  <si>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</si>
  <si>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</si>
  <si>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</si>
  <si>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</si>
  <si>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</si>
  <si>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</si>
  <si>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</si>
  <si>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</si>
  <si>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</si>
  <si>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</si>
  <si>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</si>
  <si>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</si>
  <si>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</si>
  <si>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</si>
  <si>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</si>
  <si>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</si>
  <si>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</si>
  <si>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</si>
  <si>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</si>
  <si>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</si>
  <si>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</si>
  <si>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</si>
  <si>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</si>
  <si>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</si>
  <si>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</si>
  <si>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</si>
  <si>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</si>
  <si>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</si>
  <si>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</si>
  <si>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</si>
  <si>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</si>
  <si>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</si>
  <si>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</si>
  <si>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</si>
  <si>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</si>
  <si>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</si>
  <si>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</si>
  <si>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</si>
  <si>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茨城県　坂東市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</si>
  <si>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</si>
  <si>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</si>
  <si>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</si>
  <si>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</si>
  <si>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</si>
  <si>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</si>
  <si>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</si>
  <si>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</si>
  <si>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</si>
  <si>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</si>
  <si>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</si>
  <si>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</si>
  <si>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</si>
  <si>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</si>
  <si>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</si>
  <si>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</si>
  <si>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</si>
  <si>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③管渠改善率は0％で、管路改修は行っていない。施設に関しても現在は、故障後の修繕となっており、今後はストックマネージメントを導入し、計画的な維持管理費用の計画を立て行く必要があると考えている。</t>
    <phoneticPr fontId="4"/>
  </si>
  <si>
    <t>戦略的経営戦略、ストックマネージメント計画の作成により健全で安定した経営改善を進めていく。</t>
    <phoneticPr fontId="4"/>
  </si>
  <si>
    <t xml:space="preserve">①収益的収支比率の指標が、47.31%であり、一般会計からの繰入により料金収入の不足分を賄っている。今後、公共下水道との料金体系の整合性を検討する。
⑤経費回収率については、53.77%と類似団体を下回っている。今後は、経費の抑制を図ることにより、回収率の向上に取り組んでいく。　　
⑥汚水処理原価の指標は、241.13円で類似団体を下回っている。今後も、経費節減、接続率向上を図り、費用の効率化を図っていく。　
⑦施設利用率は、54.67%で類似団体の平均程度となっている。今後は、公共下水道との統合も検討していく必要性がある。
⑧水洗化率については、83.60％であり、類似団体平均よりも低い。その要因としては、宅内延長が長い家が多く、工事費が高額となり、接続率が上がらないものと考えられる。今後も引き続き、戸別訪問等により、接続率の向上に取り組んでいく。　
</t>
    <rPh sb="99" eb="100">
      <t>シタ</t>
    </rPh>
    <rPh sb="110" eb="112">
      <t>ケイヒ</t>
    </rPh>
    <rPh sb="113" eb="115">
      <t>ヨクセイ</t>
    </rPh>
    <rPh sb="116" eb="117">
      <t>ハカ</t>
    </rPh>
    <rPh sb="124" eb="127">
      <t>カイシュウリツ</t>
    </rPh>
    <rPh sb="128" eb="130">
      <t>コウジョウ</t>
    </rPh>
    <rPh sb="131" eb="132">
      <t>ト</t>
    </rPh>
    <rPh sb="133" eb="134">
      <t>ク</t>
    </rPh>
    <rPh sb="229" eb="231">
      <t>テイド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</si>
</sst>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92-45ED-9944-502865123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2.0499999999999998</c:v>
                </c:pt>
                <c:pt idx="1">
                  <c:v>0.01</c:v>
                </c:pt>
                <c:pt idx="2">
                  <c:v>0.01</c:v>
                </c:pt>
                <c:pt idx="3">
                  <c:v>0.02</c:v>
                </c:pt>
                <c:pt idx="4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92-45ED-9944-502865123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49.32</c:v>
                </c:pt>
                <c:pt idx="1">
                  <c:v>49.81</c:v>
                </c:pt>
                <c:pt idx="2">
                  <c:v>51.96</c:v>
                </c:pt>
                <c:pt idx="3">
                  <c:v>53.84</c:v>
                </c:pt>
                <c:pt idx="4">
                  <c:v>54.67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2F-4FAC-87F2-D3111C1101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60.65</c:v>
                </c:pt>
                <c:pt idx="1">
                  <c:v>51.75</c:v>
                </c:pt>
                <c:pt idx="2">
                  <c:v>50.68</c:v>
                </c:pt>
                <c:pt idx="3">
                  <c:v>50.14</c:v>
                </c:pt>
                <c:pt idx="4">
                  <c:v>54.83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2F-4FAC-87F2-D3111C1101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76.31</c:v>
                </c:pt>
                <c:pt idx="1">
                  <c:v>77.45</c:v>
                </c:pt>
                <c:pt idx="2">
                  <c:v>79.38</c:v>
                </c:pt>
                <c:pt idx="3">
                  <c:v>83.08</c:v>
                </c:pt>
                <c:pt idx="4">
                  <c:v>83.6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40-4050-8961-1F790943F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84.58</c:v>
                </c:pt>
                <c:pt idx="1">
                  <c:v>84.84</c:v>
                </c:pt>
                <c:pt idx="2">
                  <c:v>84.86</c:v>
                </c:pt>
                <c:pt idx="3">
                  <c:v>84.98</c:v>
                </c:pt>
                <c:pt idx="4">
                  <c:v>84.7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40-4050-8961-1F790943F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45.69</c:v>
                </c:pt>
                <c:pt idx="1">
                  <c:v>46.92</c:v>
                </c:pt>
                <c:pt idx="2">
                  <c:v>47.62</c:v>
                </c:pt>
                <c:pt idx="3">
                  <c:v>45.25</c:v>
                </c:pt>
                <c:pt idx="4">
                  <c:v>47.31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B1-4B67-B90E-7CF5D712C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B1-4B67-B90E-7CF5D712C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BF-4F3F-B297-C92F4D58A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BF-4F3F-B297-C92F4D58A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3A-44A1-B38C-79C597E56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3A-44A1-B38C-79C597E56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E1-4515-AEBC-6D46DDA11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E1-4515-AEBC-6D46DDA11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66-456A-857B-5C2A7E9B8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66-456A-857B-5C2A7E9B8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17-4F69-A47D-48CCE4EADF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974.93</c:v>
                </c:pt>
                <c:pt idx="1">
                  <c:v>855.8</c:v>
                </c:pt>
                <c:pt idx="2">
                  <c:v>789.46</c:v>
                </c:pt>
                <c:pt idx="3">
                  <c:v>826.83</c:v>
                </c:pt>
                <c:pt idx="4">
                  <c:v>867.83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17-4F69-A47D-48CCE4EADF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74.27</c:v>
                </c:pt>
                <c:pt idx="1">
                  <c:v>65.16</c:v>
                </c:pt>
                <c:pt idx="2">
                  <c:v>58.82</c:v>
                </c:pt>
                <c:pt idx="3">
                  <c:v>63.88</c:v>
                </c:pt>
                <c:pt idx="4">
                  <c:v>53.77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2E-449C-B396-BCB63CA62C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55.32</c:v>
                </c:pt>
                <c:pt idx="1">
                  <c:v>59.8</c:v>
                </c:pt>
                <c:pt idx="2">
                  <c:v>57.77</c:v>
                </c:pt>
                <c:pt idx="3">
                  <c:v>57.31</c:v>
                </c:pt>
                <c:pt idx="4">
                  <c:v>57.08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2E-449C-B396-BCB63CA62C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189.55</c:v>
                </c:pt>
                <c:pt idx="1">
                  <c:v>216.88</c:v>
                </c:pt>
                <c:pt idx="2">
                  <c:v>230.23</c:v>
                </c:pt>
                <c:pt idx="3">
                  <c:v>205.06</c:v>
                </c:pt>
                <c:pt idx="4">
                  <c:v>241.13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B1-40DB-82EE-03F28A27A8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283.17</c:v>
                </c:pt>
                <c:pt idx="1">
                  <c:v>263.76</c:v>
                </c:pt>
                <c:pt idx="2">
                  <c:v>274.35000000000002</c:v>
                </c:pt>
                <c:pt idx="3">
                  <c:v>273.52</c:v>
                </c:pt>
                <c:pt idx="4">
                  <c:v>274.99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B1-40DB-82EE-03F28A27A8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【832.52】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【253.04】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="80" zoomScaleNormal="8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茨城県　坂東市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農業集落排水</v>
      </c>
      <c r="Q8" s="49"/>
      <c r="R8" s="49"/>
      <c r="S8" s="49"/>
      <c r="T8" s="49"/>
      <c r="U8" s="49"/>
      <c r="V8" s="49"/>
      <c r="W8" s="49" t="str">
        <f>データ!L6</f>
        <v>F2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53550</v>
      </c>
      <c r="AM8" s="51"/>
      <c r="AN8" s="51"/>
      <c r="AO8" s="51"/>
      <c r="AP8" s="51"/>
      <c r="AQ8" s="51"/>
      <c r="AR8" s="51"/>
      <c r="AS8" s="51"/>
      <c r="AT8" s="46">
        <f>データ!T6</f>
        <v>123.03</v>
      </c>
      <c r="AU8" s="46"/>
      <c r="AV8" s="46"/>
      <c r="AW8" s="46"/>
      <c r="AX8" s="46"/>
      <c r="AY8" s="46"/>
      <c r="AZ8" s="46"/>
      <c r="BA8" s="46"/>
      <c r="BB8" s="46">
        <f>データ!U6</f>
        <v>435.26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11.13</v>
      </c>
      <c r="Q10" s="46"/>
      <c r="R10" s="46"/>
      <c r="S10" s="46"/>
      <c r="T10" s="46"/>
      <c r="U10" s="46"/>
      <c r="V10" s="46"/>
      <c r="W10" s="46">
        <f>データ!Q6</f>
        <v>90</v>
      </c>
      <c r="X10" s="46"/>
      <c r="Y10" s="46"/>
      <c r="Z10" s="46"/>
      <c r="AA10" s="46"/>
      <c r="AB10" s="46"/>
      <c r="AC10" s="46"/>
      <c r="AD10" s="51">
        <f>データ!R6</f>
        <v>3600</v>
      </c>
      <c r="AE10" s="51"/>
      <c r="AF10" s="51"/>
      <c r="AG10" s="51"/>
      <c r="AH10" s="51"/>
      <c r="AI10" s="51"/>
      <c r="AJ10" s="51"/>
      <c r="AK10" s="2"/>
      <c r="AL10" s="51">
        <f>データ!V6</f>
        <v>5951</v>
      </c>
      <c r="AM10" s="51"/>
      <c r="AN10" s="51"/>
      <c r="AO10" s="51"/>
      <c r="AP10" s="51"/>
      <c r="AQ10" s="51"/>
      <c r="AR10" s="51"/>
      <c r="AS10" s="51"/>
      <c r="AT10" s="46">
        <f>データ!W6</f>
        <v>3.97</v>
      </c>
      <c r="AU10" s="46"/>
      <c r="AV10" s="46"/>
      <c r="AW10" s="46"/>
      <c r="AX10" s="46"/>
      <c r="AY10" s="46"/>
      <c r="AZ10" s="46"/>
      <c r="BA10" s="46"/>
      <c r="BB10" s="46">
        <f>データ!X6</f>
        <v>1498.99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76" t="s">
        <v>117</v>
      </c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8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76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8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76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78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76"/>
      <c r="BM19" s="77"/>
      <c r="BN19" s="77"/>
      <c r="BO19" s="77"/>
      <c r="BP19" s="77"/>
      <c r="BQ19" s="77"/>
      <c r="BR19" s="77"/>
      <c r="BS19" s="77"/>
      <c r="BT19" s="77"/>
      <c r="BU19" s="77"/>
      <c r="BV19" s="77"/>
      <c r="BW19" s="77"/>
      <c r="BX19" s="77"/>
      <c r="BY19" s="77"/>
      <c r="BZ19" s="78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76"/>
      <c r="BM20" s="77"/>
      <c r="BN20" s="77"/>
      <c r="BO20" s="77"/>
      <c r="BP20" s="77"/>
      <c r="BQ20" s="77"/>
      <c r="BR20" s="77"/>
      <c r="BS20" s="77"/>
      <c r="BT20" s="77"/>
      <c r="BU20" s="77"/>
      <c r="BV20" s="77"/>
      <c r="BW20" s="77"/>
      <c r="BX20" s="77"/>
      <c r="BY20" s="77"/>
      <c r="BZ20" s="78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76"/>
      <c r="BM21" s="77"/>
      <c r="BN21" s="77"/>
      <c r="BO21" s="77"/>
      <c r="BP21" s="77"/>
      <c r="BQ21" s="77"/>
      <c r="BR21" s="77"/>
      <c r="BS21" s="77"/>
      <c r="BT21" s="77"/>
      <c r="BU21" s="77"/>
      <c r="BV21" s="77"/>
      <c r="BW21" s="77"/>
      <c r="BX21" s="77"/>
      <c r="BY21" s="77"/>
      <c r="BZ21" s="78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76"/>
      <c r="BM22" s="77"/>
      <c r="BN22" s="77"/>
      <c r="BO22" s="77"/>
      <c r="BP22" s="77"/>
      <c r="BQ22" s="77"/>
      <c r="BR22" s="77"/>
      <c r="BS22" s="77"/>
      <c r="BT22" s="77"/>
      <c r="BU22" s="77"/>
      <c r="BV22" s="77"/>
      <c r="BW22" s="77"/>
      <c r="BX22" s="77"/>
      <c r="BY22" s="77"/>
      <c r="BZ22" s="78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76"/>
      <c r="BM23" s="77"/>
      <c r="BN23" s="77"/>
      <c r="BO23" s="77"/>
      <c r="BP23" s="77"/>
      <c r="BQ23" s="77"/>
      <c r="BR23" s="77"/>
      <c r="BS23" s="77"/>
      <c r="BT23" s="77"/>
      <c r="BU23" s="77"/>
      <c r="BV23" s="77"/>
      <c r="BW23" s="77"/>
      <c r="BX23" s="77"/>
      <c r="BY23" s="77"/>
      <c r="BZ23" s="78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76"/>
      <c r="BM24" s="77"/>
      <c r="BN24" s="77"/>
      <c r="BO24" s="77"/>
      <c r="BP24" s="77"/>
      <c r="BQ24" s="77"/>
      <c r="BR24" s="77"/>
      <c r="BS24" s="77"/>
      <c r="BT24" s="77"/>
      <c r="BU24" s="77"/>
      <c r="BV24" s="77"/>
      <c r="BW24" s="77"/>
      <c r="BX24" s="77"/>
      <c r="BY24" s="77"/>
      <c r="BZ24" s="78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76"/>
      <c r="BM25" s="77"/>
      <c r="BN25" s="77"/>
      <c r="BO25" s="77"/>
      <c r="BP25" s="77"/>
      <c r="BQ25" s="77"/>
      <c r="BR25" s="77"/>
      <c r="BS25" s="77"/>
      <c r="BT25" s="77"/>
      <c r="BU25" s="77"/>
      <c r="BV25" s="77"/>
      <c r="BW25" s="77"/>
      <c r="BX25" s="77"/>
      <c r="BY25" s="77"/>
      <c r="BZ25" s="78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76"/>
      <c r="BM26" s="77"/>
      <c r="BN26" s="77"/>
      <c r="BO26" s="77"/>
      <c r="BP26" s="77"/>
      <c r="BQ26" s="77"/>
      <c r="BR26" s="77"/>
      <c r="BS26" s="77"/>
      <c r="BT26" s="77"/>
      <c r="BU26" s="77"/>
      <c r="BV26" s="77"/>
      <c r="BW26" s="77"/>
      <c r="BX26" s="77"/>
      <c r="BY26" s="77"/>
      <c r="BZ26" s="78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76"/>
      <c r="BM27" s="77"/>
      <c r="BN27" s="77"/>
      <c r="BO27" s="77"/>
      <c r="BP27" s="77"/>
      <c r="BQ27" s="77"/>
      <c r="BR27" s="77"/>
      <c r="BS27" s="77"/>
      <c r="BT27" s="77"/>
      <c r="BU27" s="77"/>
      <c r="BV27" s="77"/>
      <c r="BW27" s="77"/>
      <c r="BX27" s="77"/>
      <c r="BY27" s="77"/>
      <c r="BZ27" s="78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76"/>
      <c r="BM28" s="77"/>
      <c r="BN28" s="77"/>
      <c r="BO28" s="77"/>
      <c r="BP28" s="77"/>
      <c r="BQ28" s="77"/>
      <c r="BR28" s="77"/>
      <c r="BS28" s="77"/>
      <c r="BT28" s="77"/>
      <c r="BU28" s="77"/>
      <c r="BV28" s="77"/>
      <c r="BW28" s="77"/>
      <c r="BX28" s="77"/>
      <c r="BY28" s="77"/>
      <c r="BZ28" s="78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76"/>
      <c r="BM29" s="77"/>
      <c r="BN29" s="77"/>
      <c r="BO29" s="77"/>
      <c r="BP29" s="77"/>
      <c r="BQ29" s="77"/>
      <c r="BR29" s="77"/>
      <c r="BS29" s="77"/>
      <c r="BT29" s="77"/>
      <c r="BU29" s="77"/>
      <c r="BV29" s="77"/>
      <c r="BW29" s="77"/>
      <c r="BX29" s="77"/>
      <c r="BY29" s="77"/>
      <c r="BZ29" s="78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76"/>
      <c r="BM30" s="77"/>
      <c r="BN30" s="77"/>
      <c r="BO30" s="77"/>
      <c r="BP30" s="77"/>
      <c r="BQ30" s="77"/>
      <c r="BR30" s="77"/>
      <c r="BS30" s="77"/>
      <c r="BT30" s="77"/>
      <c r="BU30" s="77"/>
      <c r="BV30" s="77"/>
      <c r="BW30" s="77"/>
      <c r="BX30" s="77"/>
      <c r="BY30" s="77"/>
      <c r="BZ30" s="78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76"/>
      <c r="BM31" s="77"/>
      <c r="BN31" s="77"/>
      <c r="BO31" s="77"/>
      <c r="BP31" s="77"/>
      <c r="BQ31" s="77"/>
      <c r="BR31" s="77"/>
      <c r="BS31" s="77"/>
      <c r="BT31" s="77"/>
      <c r="BU31" s="77"/>
      <c r="BV31" s="77"/>
      <c r="BW31" s="77"/>
      <c r="BX31" s="77"/>
      <c r="BY31" s="77"/>
      <c r="BZ31" s="78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76"/>
      <c r="BM32" s="77"/>
      <c r="BN32" s="77"/>
      <c r="BO32" s="77"/>
      <c r="BP32" s="77"/>
      <c r="BQ32" s="77"/>
      <c r="BR32" s="77"/>
      <c r="BS32" s="77"/>
      <c r="BT32" s="77"/>
      <c r="BU32" s="77"/>
      <c r="BV32" s="77"/>
      <c r="BW32" s="77"/>
      <c r="BX32" s="77"/>
      <c r="BY32" s="77"/>
      <c r="BZ32" s="78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76"/>
      <c r="BM33" s="77"/>
      <c r="BN33" s="77"/>
      <c r="BO33" s="77"/>
      <c r="BP33" s="77"/>
      <c r="BQ33" s="77"/>
      <c r="BR33" s="77"/>
      <c r="BS33" s="77"/>
      <c r="BT33" s="77"/>
      <c r="BU33" s="77"/>
      <c r="BV33" s="77"/>
      <c r="BW33" s="77"/>
      <c r="BX33" s="77"/>
      <c r="BY33" s="77"/>
      <c r="BZ33" s="78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76"/>
      <c r="BM34" s="77"/>
      <c r="BN34" s="77"/>
      <c r="BO34" s="77"/>
      <c r="BP34" s="77"/>
      <c r="BQ34" s="77"/>
      <c r="BR34" s="77"/>
      <c r="BS34" s="77"/>
      <c r="BT34" s="77"/>
      <c r="BU34" s="77"/>
      <c r="BV34" s="77"/>
      <c r="BW34" s="77"/>
      <c r="BX34" s="77"/>
      <c r="BY34" s="77"/>
      <c r="BZ34" s="78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76"/>
      <c r="BM35" s="77"/>
      <c r="BN35" s="77"/>
      <c r="BO35" s="77"/>
      <c r="BP35" s="77"/>
      <c r="BQ35" s="77"/>
      <c r="BR35" s="77"/>
      <c r="BS35" s="77"/>
      <c r="BT35" s="77"/>
      <c r="BU35" s="77"/>
      <c r="BV35" s="77"/>
      <c r="BW35" s="77"/>
      <c r="BX35" s="77"/>
      <c r="BY35" s="77"/>
      <c r="BZ35" s="78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76"/>
      <c r="BM36" s="77"/>
      <c r="BN36" s="77"/>
      <c r="BO36" s="77"/>
      <c r="BP36" s="77"/>
      <c r="BQ36" s="77"/>
      <c r="BR36" s="77"/>
      <c r="BS36" s="77"/>
      <c r="BT36" s="77"/>
      <c r="BU36" s="77"/>
      <c r="BV36" s="77"/>
      <c r="BW36" s="77"/>
      <c r="BX36" s="77"/>
      <c r="BY36" s="77"/>
      <c r="BZ36" s="78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76"/>
      <c r="BM37" s="77"/>
      <c r="BN37" s="77"/>
      <c r="BO37" s="77"/>
      <c r="BP37" s="77"/>
      <c r="BQ37" s="77"/>
      <c r="BR37" s="77"/>
      <c r="BS37" s="77"/>
      <c r="BT37" s="77"/>
      <c r="BU37" s="77"/>
      <c r="BV37" s="77"/>
      <c r="BW37" s="77"/>
      <c r="BX37" s="77"/>
      <c r="BY37" s="77"/>
      <c r="BZ37" s="78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76"/>
      <c r="BM38" s="77"/>
      <c r="BN38" s="77"/>
      <c r="BO38" s="77"/>
      <c r="BP38" s="77"/>
      <c r="BQ38" s="77"/>
      <c r="BR38" s="77"/>
      <c r="BS38" s="77"/>
      <c r="BT38" s="77"/>
      <c r="BU38" s="77"/>
      <c r="BV38" s="77"/>
      <c r="BW38" s="77"/>
      <c r="BX38" s="77"/>
      <c r="BY38" s="77"/>
      <c r="BZ38" s="78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76"/>
      <c r="BM39" s="77"/>
      <c r="BN39" s="77"/>
      <c r="BO39" s="77"/>
      <c r="BP39" s="77"/>
      <c r="BQ39" s="77"/>
      <c r="BR39" s="77"/>
      <c r="BS39" s="77"/>
      <c r="BT39" s="77"/>
      <c r="BU39" s="77"/>
      <c r="BV39" s="77"/>
      <c r="BW39" s="77"/>
      <c r="BX39" s="77"/>
      <c r="BY39" s="77"/>
      <c r="BZ39" s="78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76"/>
      <c r="BM40" s="77"/>
      <c r="BN40" s="77"/>
      <c r="BO40" s="77"/>
      <c r="BP40" s="77"/>
      <c r="BQ40" s="77"/>
      <c r="BR40" s="77"/>
      <c r="BS40" s="77"/>
      <c r="BT40" s="77"/>
      <c r="BU40" s="77"/>
      <c r="BV40" s="77"/>
      <c r="BW40" s="77"/>
      <c r="BX40" s="77"/>
      <c r="BY40" s="77"/>
      <c r="BZ40" s="78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76"/>
      <c r="BM41" s="77"/>
      <c r="BN41" s="77"/>
      <c r="BO41" s="77"/>
      <c r="BP41" s="77"/>
      <c r="BQ41" s="77"/>
      <c r="BR41" s="77"/>
      <c r="BS41" s="77"/>
      <c r="BT41" s="77"/>
      <c r="BU41" s="77"/>
      <c r="BV41" s="77"/>
      <c r="BW41" s="77"/>
      <c r="BX41" s="77"/>
      <c r="BY41" s="77"/>
      <c r="BZ41" s="78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76"/>
      <c r="BM42" s="77"/>
      <c r="BN42" s="77"/>
      <c r="BO42" s="77"/>
      <c r="BP42" s="77"/>
      <c r="BQ42" s="77"/>
      <c r="BR42" s="77"/>
      <c r="BS42" s="77"/>
      <c r="BT42" s="77"/>
      <c r="BU42" s="77"/>
      <c r="BV42" s="77"/>
      <c r="BW42" s="77"/>
      <c r="BX42" s="77"/>
      <c r="BY42" s="77"/>
      <c r="BZ42" s="78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76"/>
      <c r="BM43" s="77"/>
      <c r="BN43" s="77"/>
      <c r="BO43" s="77"/>
      <c r="BP43" s="77"/>
      <c r="BQ43" s="77"/>
      <c r="BR43" s="77"/>
      <c r="BS43" s="77"/>
      <c r="BT43" s="77"/>
      <c r="BU43" s="77"/>
      <c r="BV43" s="77"/>
      <c r="BW43" s="77"/>
      <c r="BX43" s="77"/>
      <c r="BY43" s="77"/>
      <c r="BZ43" s="78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9"/>
      <c r="BM44" s="80"/>
      <c r="BN44" s="80"/>
      <c r="BO44" s="80"/>
      <c r="BP44" s="80"/>
      <c r="BQ44" s="80"/>
      <c r="BR44" s="80"/>
      <c r="BS44" s="80"/>
      <c r="BT44" s="80"/>
      <c r="BU44" s="80"/>
      <c r="BV44" s="80"/>
      <c r="BW44" s="80"/>
      <c r="BX44" s="80"/>
      <c r="BY44" s="80"/>
      <c r="BZ44" s="81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115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116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【832.52】</v>
      </c>
      <c r="I86" s="26" t="str">
        <f>データ!CA6</f>
        <v>【60.94】</v>
      </c>
      <c r="J86" s="26" t="str">
        <f>データ!CL6</f>
        <v>【253.04】</v>
      </c>
      <c r="K86" s="26" t="str">
        <f>データ!CW6</f>
        <v>【54.84】</v>
      </c>
      <c r="L86" s="26" t="str">
        <f>データ!DH6</f>
        <v>【86.60】</v>
      </c>
      <c r="M86" s="26" t="s">
        <v>43</v>
      </c>
      <c r="N86" s="26" t="s">
        <v>43</v>
      </c>
      <c r="O86" s="26" t="str">
        <f>データ!EO6</f>
        <v>【0.16】</v>
      </c>
    </row>
  </sheetData>
  <sheetProtection algorithmName="SHA-512" hashValue="o4Zq9X7PTcfuOYFuWGLEw5wVUD6WqC37V/eVS3N+ZfhSv6o0CYzuiKfaGkA87QePHwcJoZwbOOopCZIO9s9Nqg==" saltValue="TV1PdK8lEhuCk7MvfmXCrQ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45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46</v>
      </c>
      <c r="B3" s="29" t="s">
        <v>47</v>
      </c>
      <c r="C3" s="29" t="s">
        <v>48</v>
      </c>
      <c r="D3" s="29" t="s">
        <v>49</v>
      </c>
      <c r="E3" s="29" t="s">
        <v>50</v>
      </c>
      <c r="F3" s="29" t="s">
        <v>51</v>
      </c>
      <c r="G3" s="29" t="s">
        <v>52</v>
      </c>
      <c r="H3" s="83" t="s">
        <v>53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5"/>
      <c r="Y3" s="89" t="s">
        <v>54</v>
      </c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/>
      <c r="DI3" s="82" t="s">
        <v>55</v>
      </c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  <c r="EO3" s="82"/>
    </row>
    <row r="4" spans="1:145" x14ac:dyDescent="0.15">
      <c r="A4" s="28" t="s">
        <v>56</v>
      </c>
      <c r="B4" s="30"/>
      <c r="C4" s="30"/>
      <c r="D4" s="30"/>
      <c r="E4" s="30"/>
      <c r="F4" s="30"/>
      <c r="G4" s="30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8"/>
      <c r="Y4" s="82" t="s">
        <v>57</v>
      </c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 t="s">
        <v>58</v>
      </c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 t="s">
        <v>59</v>
      </c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 t="s">
        <v>60</v>
      </c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 t="s">
        <v>61</v>
      </c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 t="s">
        <v>62</v>
      </c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 t="s">
        <v>63</v>
      </c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 t="s">
        <v>64</v>
      </c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 t="s">
        <v>65</v>
      </c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 t="s">
        <v>66</v>
      </c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 t="s">
        <v>67</v>
      </c>
      <c r="EF4" s="82"/>
      <c r="EG4" s="82"/>
      <c r="EH4" s="82"/>
      <c r="EI4" s="82"/>
      <c r="EJ4" s="82"/>
      <c r="EK4" s="82"/>
      <c r="EL4" s="82"/>
      <c r="EM4" s="82"/>
      <c r="EN4" s="82"/>
      <c r="EO4" s="82"/>
    </row>
    <row r="5" spans="1:145" x14ac:dyDescent="0.15">
      <c r="A5" s="28" t="s">
        <v>68</v>
      </c>
      <c r="B5" s="31"/>
      <c r="C5" s="31"/>
      <c r="D5" s="31"/>
      <c r="E5" s="31"/>
      <c r="F5" s="31"/>
      <c r="G5" s="31"/>
      <c r="H5" s="32" t="s">
        <v>69</v>
      </c>
      <c r="I5" s="32" t="s">
        <v>70</v>
      </c>
      <c r="J5" s="32" t="s">
        <v>71</v>
      </c>
      <c r="K5" s="32" t="s">
        <v>72</v>
      </c>
      <c r="L5" s="32" t="s">
        <v>73</v>
      </c>
      <c r="M5" s="32" t="s">
        <v>5</v>
      </c>
      <c r="N5" s="32" t="s">
        <v>74</v>
      </c>
      <c r="O5" s="32" t="s">
        <v>75</v>
      </c>
      <c r="P5" s="32" t="s">
        <v>76</v>
      </c>
      <c r="Q5" s="32" t="s">
        <v>77</v>
      </c>
      <c r="R5" s="32" t="s">
        <v>78</v>
      </c>
      <c r="S5" s="32" t="s">
        <v>79</v>
      </c>
      <c r="T5" s="32" t="s">
        <v>80</v>
      </c>
      <c r="U5" s="32" t="s">
        <v>81</v>
      </c>
      <c r="V5" s="32" t="s">
        <v>82</v>
      </c>
      <c r="W5" s="32" t="s">
        <v>83</v>
      </c>
      <c r="X5" s="32" t="s">
        <v>84</v>
      </c>
      <c r="Y5" s="32" t="s">
        <v>85</v>
      </c>
      <c r="Z5" s="32" t="s">
        <v>86</v>
      </c>
      <c r="AA5" s="32" t="s">
        <v>87</v>
      </c>
      <c r="AB5" s="32" t="s">
        <v>88</v>
      </c>
      <c r="AC5" s="32" t="s">
        <v>89</v>
      </c>
      <c r="AD5" s="32" t="s">
        <v>90</v>
      </c>
      <c r="AE5" s="32" t="s">
        <v>91</v>
      </c>
      <c r="AF5" s="32" t="s">
        <v>92</v>
      </c>
      <c r="AG5" s="32" t="s">
        <v>93</v>
      </c>
      <c r="AH5" s="32" t="s">
        <v>94</v>
      </c>
      <c r="AI5" s="32" t="s">
        <v>31</v>
      </c>
      <c r="AJ5" s="32" t="s">
        <v>85</v>
      </c>
      <c r="AK5" s="32" t="s">
        <v>86</v>
      </c>
      <c r="AL5" s="32" t="s">
        <v>87</v>
      </c>
      <c r="AM5" s="32" t="s">
        <v>88</v>
      </c>
      <c r="AN5" s="32" t="s">
        <v>89</v>
      </c>
      <c r="AO5" s="32" t="s">
        <v>90</v>
      </c>
      <c r="AP5" s="32" t="s">
        <v>91</v>
      </c>
      <c r="AQ5" s="32" t="s">
        <v>92</v>
      </c>
      <c r="AR5" s="32" t="s">
        <v>93</v>
      </c>
      <c r="AS5" s="32" t="s">
        <v>94</v>
      </c>
      <c r="AT5" s="32" t="s">
        <v>95</v>
      </c>
      <c r="AU5" s="32" t="s">
        <v>85</v>
      </c>
      <c r="AV5" s="32" t="s">
        <v>86</v>
      </c>
      <c r="AW5" s="32" t="s">
        <v>87</v>
      </c>
      <c r="AX5" s="32" t="s">
        <v>88</v>
      </c>
      <c r="AY5" s="32" t="s">
        <v>89</v>
      </c>
      <c r="AZ5" s="32" t="s">
        <v>90</v>
      </c>
      <c r="BA5" s="32" t="s">
        <v>91</v>
      </c>
      <c r="BB5" s="32" t="s">
        <v>92</v>
      </c>
      <c r="BC5" s="32" t="s">
        <v>93</v>
      </c>
      <c r="BD5" s="32" t="s">
        <v>94</v>
      </c>
      <c r="BE5" s="32" t="s">
        <v>95</v>
      </c>
      <c r="BF5" s="32" t="s">
        <v>85</v>
      </c>
      <c r="BG5" s="32" t="s">
        <v>86</v>
      </c>
      <c r="BH5" s="32" t="s">
        <v>87</v>
      </c>
      <c r="BI5" s="32" t="s">
        <v>88</v>
      </c>
      <c r="BJ5" s="32" t="s">
        <v>89</v>
      </c>
      <c r="BK5" s="32" t="s">
        <v>90</v>
      </c>
      <c r="BL5" s="32" t="s">
        <v>91</v>
      </c>
      <c r="BM5" s="32" t="s">
        <v>92</v>
      </c>
      <c r="BN5" s="32" t="s">
        <v>93</v>
      </c>
      <c r="BO5" s="32" t="s">
        <v>94</v>
      </c>
      <c r="BP5" s="32" t="s">
        <v>95</v>
      </c>
      <c r="BQ5" s="32" t="s">
        <v>85</v>
      </c>
      <c r="BR5" s="32" t="s">
        <v>86</v>
      </c>
      <c r="BS5" s="32" t="s">
        <v>87</v>
      </c>
      <c r="BT5" s="32" t="s">
        <v>88</v>
      </c>
      <c r="BU5" s="32" t="s">
        <v>89</v>
      </c>
      <c r="BV5" s="32" t="s">
        <v>90</v>
      </c>
      <c r="BW5" s="32" t="s">
        <v>91</v>
      </c>
      <c r="BX5" s="32" t="s">
        <v>92</v>
      </c>
      <c r="BY5" s="32" t="s">
        <v>93</v>
      </c>
      <c r="BZ5" s="32" t="s">
        <v>94</v>
      </c>
      <c r="CA5" s="32" t="s">
        <v>95</v>
      </c>
      <c r="CB5" s="32" t="s">
        <v>85</v>
      </c>
      <c r="CC5" s="32" t="s">
        <v>86</v>
      </c>
      <c r="CD5" s="32" t="s">
        <v>87</v>
      </c>
      <c r="CE5" s="32" t="s">
        <v>88</v>
      </c>
      <c r="CF5" s="32" t="s">
        <v>89</v>
      </c>
      <c r="CG5" s="32" t="s">
        <v>90</v>
      </c>
      <c r="CH5" s="32" t="s">
        <v>91</v>
      </c>
      <c r="CI5" s="32" t="s">
        <v>92</v>
      </c>
      <c r="CJ5" s="32" t="s">
        <v>93</v>
      </c>
      <c r="CK5" s="32" t="s">
        <v>94</v>
      </c>
      <c r="CL5" s="32" t="s">
        <v>95</v>
      </c>
      <c r="CM5" s="32" t="s">
        <v>85</v>
      </c>
      <c r="CN5" s="32" t="s">
        <v>86</v>
      </c>
      <c r="CO5" s="32" t="s">
        <v>87</v>
      </c>
      <c r="CP5" s="32" t="s">
        <v>88</v>
      </c>
      <c r="CQ5" s="32" t="s">
        <v>89</v>
      </c>
      <c r="CR5" s="32" t="s">
        <v>90</v>
      </c>
      <c r="CS5" s="32" t="s">
        <v>91</v>
      </c>
      <c r="CT5" s="32" t="s">
        <v>92</v>
      </c>
      <c r="CU5" s="32" t="s">
        <v>93</v>
      </c>
      <c r="CV5" s="32" t="s">
        <v>94</v>
      </c>
      <c r="CW5" s="32" t="s">
        <v>95</v>
      </c>
      <c r="CX5" s="32" t="s">
        <v>85</v>
      </c>
      <c r="CY5" s="32" t="s">
        <v>86</v>
      </c>
      <c r="CZ5" s="32" t="s">
        <v>87</v>
      </c>
      <c r="DA5" s="32" t="s">
        <v>88</v>
      </c>
      <c r="DB5" s="32" t="s">
        <v>89</v>
      </c>
      <c r="DC5" s="32" t="s">
        <v>90</v>
      </c>
      <c r="DD5" s="32" t="s">
        <v>91</v>
      </c>
      <c r="DE5" s="32" t="s">
        <v>92</v>
      </c>
      <c r="DF5" s="32" t="s">
        <v>93</v>
      </c>
      <c r="DG5" s="32" t="s">
        <v>94</v>
      </c>
      <c r="DH5" s="32" t="s">
        <v>95</v>
      </c>
      <c r="DI5" s="32" t="s">
        <v>85</v>
      </c>
      <c r="DJ5" s="32" t="s">
        <v>86</v>
      </c>
      <c r="DK5" s="32" t="s">
        <v>87</v>
      </c>
      <c r="DL5" s="32" t="s">
        <v>88</v>
      </c>
      <c r="DM5" s="32" t="s">
        <v>89</v>
      </c>
      <c r="DN5" s="32" t="s">
        <v>90</v>
      </c>
      <c r="DO5" s="32" t="s">
        <v>91</v>
      </c>
      <c r="DP5" s="32" t="s">
        <v>92</v>
      </c>
      <c r="DQ5" s="32" t="s">
        <v>93</v>
      </c>
      <c r="DR5" s="32" t="s">
        <v>94</v>
      </c>
      <c r="DS5" s="32" t="s">
        <v>95</v>
      </c>
      <c r="DT5" s="32" t="s">
        <v>85</v>
      </c>
      <c r="DU5" s="32" t="s">
        <v>86</v>
      </c>
      <c r="DV5" s="32" t="s">
        <v>87</v>
      </c>
      <c r="DW5" s="32" t="s">
        <v>88</v>
      </c>
      <c r="DX5" s="32" t="s">
        <v>89</v>
      </c>
      <c r="DY5" s="32" t="s">
        <v>90</v>
      </c>
      <c r="DZ5" s="32" t="s">
        <v>91</v>
      </c>
      <c r="EA5" s="32" t="s">
        <v>92</v>
      </c>
      <c r="EB5" s="32" t="s">
        <v>93</v>
      </c>
      <c r="EC5" s="32" t="s">
        <v>94</v>
      </c>
      <c r="ED5" s="32" t="s">
        <v>95</v>
      </c>
      <c r="EE5" s="32" t="s">
        <v>85</v>
      </c>
      <c r="EF5" s="32" t="s">
        <v>86</v>
      </c>
      <c r="EG5" s="32" t="s">
        <v>87</v>
      </c>
      <c r="EH5" s="32" t="s">
        <v>88</v>
      </c>
      <c r="EI5" s="32" t="s">
        <v>89</v>
      </c>
      <c r="EJ5" s="32" t="s">
        <v>90</v>
      </c>
      <c r="EK5" s="32" t="s">
        <v>91</v>
      </c>
      <c r="EL5" s="32" t="s">
        <v>92</v>
      </c>
      <c r="EM5" s="32" t="s">
        <v>93</v>
      </c>
      <c r="EN5" s="32" t="s">
        <v>94</v>
      </c>
      <c r="EO5" s="32" t="s">
        <v>95</v>
      </c>
    </row>
    <row r="6" spans="1:145" s="36" customFormat="1" x14ac:dyDescent="0.15">
      <c r="A6" s="28" t="s">
        <v>96</v>
      </c>
      <c r="B6" s="33">
        <f>B7</f>
        <v>2020</v>
      </c>
      <c r="C6" s="33">
        <f t="shared" ref="C6:X6" si="3">C7</f>
        <v>82287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茨城県　坂東市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11.13</v>
      </c>
      <c r="Q6" s="34">
        <f t="shared" si="3"/>
        <v>90</v>
      </c>
      <c r="R6" s="34">
        <f t="shared" si="3"/>
        <v>3600</v>
      </c>
      <c r="S6" s="34">
        <f t="shared" si="3"/>
        <v>53550</v>
      </c>
      <c r="T6" s="34">
        <f t="shared" si="3"/>
        <v>123.03</v>
      </c>
      <c r="U6" s="34">
        <f t="shared" si="3"/>
        <v>435.26</v>
      </c>
      <c r="V6" s="34">
        <f t="shared" si="3"/>
        <v>5951</v>
      </c>
      <c r="W6" s="34">
        <f t="shared" si="3"/>
        <v>3.97</v>
      </c>
      <c r="X6" s="34">
        <f t="shared" si="3"/>
        <v>1498.99</v>
      </c>
      <c r="Y6" s="35">
        <f>IF(Y7="",NA(),Y7)</f>
        <v>45.69</v>
      </c>
      <c r="Z6" s="35">
        <f t="shared" ref="Z6:AH6" si="4">IF(Z7="",NA(),Z7)</f>
        <v>46.92</v>
      </c>
      <c r="AA6" s="35">
        <f t="shared" si="4"/>
        <v>47.62</v>
      </c>
      <c r="AB6" s="35">
        <f t="shared" si="4"/>
        <v>45.25</v>
      </c>
      <c r="AC6" s="35">
        <f t="shared" si="4"/>
        <v>47.31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974.93</v>
      </c>
      <c r="BL6" s="35">
        <f t="shared" si="7"/>
        <v>855.8</v>
      </c>
      <c r="BM6" s="35">
        <f t="shared" si="7"/>
        <v>789.46</v>
      </c>
      <c r="BN6" s="35">
        <f t="shared" si="7"/>
        <v>826.83</v>
      </c>
      <c r="BO6" s="35">
        <f t="shared" si="7"/>
        <v>867.83</v>
      </c>
      <c r="BP6" s="34" t="str">
        <f>IF(BP7="","",IF(BP7="-","【-】","【"&amp;SUBSTITUTE(TEXT(BP7,"#,##0.00"),"-","△")&amp;"】"))</f>
        <v>【832.52】</v>
      </c>
      <c r="BQ6" s="35">
        <f>IF(BQ7="",NA(),BQ7)</f>
        <v>74.27</v>
      </c>
      <c r="BR6" s="35">
        <f t="shared" ref="BR6:BZ6" si="8">IF(BR7="",NA(),BR7)</f>
        <v>65.16</v>
      </c>
      <c r="BS6" s="35">
        <f t="shared" si="8"/>
        <v>58.82</v>
      </c>
      <c r="BT6" s="35">
        <f t="shared" si="8"/>
        <v>63.88</v>
      </c>
      <c r="BU6" s="35">
        <f t="shared" si="8"/>
        <v>53.77</v>
      </c>
      <c r="BV6" s="35">
        <f t="shared" si="8"/>
        <v>55.32</v>
      </c>
      <c r="BW6" s="35">
        <f t="shared" si="8"/>
        <v>59.8</v>
      </c>
      <c r="BX6" s="35">
        <f t="shared" si="8"/>
        <v>57.77</v>
      </c>
      <c r="BY6" s="35">
        <f t="shared" si="8"/>
        <v>57.31</v>
      </c>
      <c r="BZ6" s="35">
        <f t="shared" si="8"/>
        <v>57.08</v>
      </c>
      <c r="CA6" s="34" t="str">
        <f>IF(CA7="","",IF(CA7="-","【-】","【"&amp;SUBSTITUTE(TEXT(CA7,"#,##0.00"),"-","△")&amp;"】"))</f>
        <v>【60.94】</v>
      </c>
      <c r="CB6" s="35">
        <f>IF(CB7="",NA(),CB7)</f>
        <v>189.55</v>
      </c>
      <c r="CC6" s="35">
        <f t="shared" ref="CC6:CK6" si="9">IF(CC7="",NA(),CC7)</f>
        <v>216.88</v>
      </c>
      <c r="CD6" s="35">
        <f t="shared" si="9"/>
        <v>230.23</v>
      </c>
      <c r="CE6" s="35">
        <f t="shared" si="9"/>
        <v>205.06</v>
      </c>
      <c r="CF6" s="35">
        <f t="shared" si="9"/>
        <v>241.13</v>
      </c>
      <c r="CG6" s="35">
        <f t="shared" si="9"/>
        <v>283.17</v>
      </c>
      <c r="CH6" s="35">
        <f t="shared" si="9"/>
        <v>263.76</v>
      </c>
      <c r="CI6" s="35">
        <f t="shared" si="9"/>
        <v>274.35000000000002</v>
      </c>
      <c r="CJ6" s="35">
        <f t="shared" si="9"/>
        <v>273.52</v>
      </c>
      <c r="CK6" s="35">
        <f t="shared" si="9"/>
        <v>274.99</v>
      </c>
      <c r="CL6" s="34" t="str">
        <f>IF(CL7="","",IF(CL7="-","【-】","【"&amp;SUBSTITUTE(TEXT(CL7,"#,##0.00"),"-","△")&amp;"】"))</f>
        <v>【253.04】</v>
      </c>
      <c r="CM6" s="35">
        <f>IF(CM7="",NA(),CM7)</f>
        <v>49.32</v>
      </c>
      <c r="CN6" s="35">
        <f t="shared" ref="CN6:CV6" si="10">IF(CN7="",NA(),CN7)</f>
        <v>49.81</v>
      </c>
      <c r="CO6" s="35">
        <f t="shared" si="10"/>
        <v>51.96</v>
      </c>
      <c r="CP6" s="35">
        <f t="shared" si="10"/>
        <v>53.84</v>
      </c>
      <c r="CQ6" s="35">
        <f t="shared" si="10"/>
        <v>54.67</v>
      </c>
      <c r="CR6" s="35">
        <f t="shared" si="10"/>
        <v>60.65</v>
      </c>
      <c r="CS6" s="35">
        <f t="shared" si="10"/>
        <v>51.75</v>
      </c>
      <c r="CT6" s="35">
        <f t="shared" si="10"/>
        <v>50.68</v>
      </c>
      <c r="CU6" s="35">
        <f t="shared" si="10"/>
        <v>50.14</v>
      </c>
      <c r="CV6" s="35">
        <f t="shared" si="10"/>
        <v>54.83</v>
      </c>
      <c r="CW6" s="34" t="str">
        <f>IF(CW7="","",IF(CW7="-","【-】","【"&amp;SUBSTITUTE(TEXT(CW7,"#,##0.00"),"-","△")&amp;"】"))</f>
        <v>【54.84】</v>
      </c>
      <c r="CX6" s="35">
        <f>IF(CX7="",NA(),CX7)</f>
        <v>76.31</v>
      </c>
      <c r="CY6" s="35">
        <f t="shared" ref="CY6:DG6" si="11">IF(CY7="",NA(),CY7)</f>
        <v>77.45</v>
      </c>
      <c r="CZ6" s="35">
        <f t="shared" si="11"/>
        <v>79.38</v>
      </c>
      <c r="DA6" s="35">
        <f t="shared" si="11"/>
        <v>83.08</v>
      </c>
      <c r="DB6" s="35">
        <f t="shared" si="11"/>
        <v>83.6</v>
      </c>
      <c r="DC6" s="35">
        <f t="shared" si="11"/>
        <v>84.58</v>
      </c>
      <c r="DD6" s="35">
        <f t="shared" si="11"/>
        <v>84.84</v>
      </c>
      <c r="DE6" s="35">
        <f t="shared" si="11"/>
        <v>84.86</v>
      </c>
      <c r="DF6" s="35">
        <f t="shared" si="11"/>
        <v>84.98</v>
      </c>
      <c r="DG6" s="35">
        <f t="shared" si="11"/>
        <v>84.7</v>
      </c>
      <c r="DH6" s="34" t="str">
        <f>IF(DH7="","",IF(DH7="-","【-】","【"&amp;SUBSTITUTE(TEXT(DH7,"#,##0.00"),"-","△")&amp;"】"))</f>
        <v>【86.60】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2.0499999999999998</v>
      </c>
      <c r="EK6" s="35">
        <f t="shared" si="14"/>
        <v>0.01</v>
      </c>
      <c r="EL6" s="35">
        <f t="shared" si="14"/>
        <v>0.01</v>
      </c>
      <c r="EM6" s="35">
        <f t="shared" si="14"/>
        <v>0.02</v>
      </c>
      <c r="EN6" s="35">
        <f t="shared" si="14"/>
        <v>0.25</v>
      </c>
      <c r="EO6" s="34" t="str">
        <f>IF(EO7="","",IF(EO7="-","【-】","【"&amp;SUBSTITUTE(TEXT(EO7,"#,##0.00"),"-","△")&amp;"】"))</f>
        <v>【0.16】</v>
      </c>
    </row>
    <row r="7" spans="1:145" s="36" customFormat="1" x14ac:dyDescent="0.15">
      <c r="A7" s="28"/>
      <c r="B7" s="37">
        <v>2020</v>
      </c>
      <c r="C7" s="37">
        <v>82287</v>
      </c>
      <c r="D7" s="37">
        <v>47</v>
      </c>
      <c r="E7" s="37">
        <v>17</v>
      </c>
      <c r="F7" s="37">
        <v>5</v>
      </c>
      <c r="G7" s="37">
        <v>0</v>
      </c>
      <c r="H7" s="37" t="s">
        <v>97</v>
      </c>
      <c r="I7" s="37" t="s">
        <v>98</v>
      </c>
      <c r="J7" s="37" t="s">
        <v>99</v>
      </c>
      <c r="K7" s="37" t="s">
        <v>100</v>
      </c>
      <c r="L7" s="37" t="s">
        <v>101</v>
      </c>
      <c r="M7" s="37" t="s">
        <v>102</v>
      </c>
      <c r="N7" s="38" t="s">
        <v>103</v>
      </c>
      <c r="O7" s="38" t="s">
        <v>104</v>
      </c>
      <c r="P7" s="38">
        <v>11.13</v>
      </c>
      <c r="Q7" s="38">
        <v>90</v>
      </c>
      <c r="R7" s="38">
        <v>3600</v>
      </c>
      <c r="S7" s="38">
        <v>53550</v>
      </c>
      <c r="T7" s="38">
        <v>123.03</v>
      </c>
      <c r="U7" s="38">
        <v>435.26</v>
      </c>
      <c r="V7" s="38">
        <v>5951</v>
      </c>
      <c r="W7" s="38">
        <v>3.97</v>
      </c>
      <c r="X7" s="38">
        <v>1498.99</v>
      </c>
      <c r="Y7" s="38">
        <v>45.69</v>
      </c>
      <c r="Z7" s="38">
        <v>46.92</v>
      </c>
      <c r="AA7" s="38">
        <v>47.62</v>
      </c>
      <c r="AB7" s="38">
        <v>45.25</v>
      </c>
      <c r="AC7" s="38">
        <v>47.31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974.93</v>
      </c>
      <c r="BL7" s="38">
        <v>855.8</v>
      </c>
      <c r="BM7" s="38">
        <v>789.46</v>
      </c>
      <c r="BN7" s="38">
        <v>826.83</v>
      </c>
      <c r="BO7" s="38">
        <v>867.83</v>
      </c>
      <c r="BP7" s="38">
        <v>832.52</v>
      </c>
      <c r="BQ7" s="38">
        <v>74.27</v>
      </c>
      <c r="BR7" s="38">
        <v>65.16</v>
      </c>
      <c r="BS7" s="38">
        <v>58.82</v>
      </c>
      <c r="BT7" s="38">
        <v>63.88</v>
      </c>
      <c r="BU7" s="38">
        <v>53.77</v>
      </c>
      <c r="BV7" s="38">
        <v>55.32</v>
      </c>
      <c r="BW7" s="38">
        <v>59.8</v>
      </c>
      <c r="BX7" s="38">
        <v>57.77</v>
      </c>
      <c r="BY7" s="38">
        <v>57.31</v>
      </c>
      <c r="BZ7" s="38">
        <v>57.08</v>
      </c>
      <c r="CA7" s="38">
        <v>60.94</v>
      </c>
      <c r="CB7" s="38">
        <v>189.55</v>
      </c>
      <c r="CC7" s="38">
        <v>216.88</v>
      </c>
      <c r="CD7" s="38">
        <v>230.23</v>
      </c>
      <c r="CE7" s="38">
        <v>205.06</v>
      </c>
      <c r="CF7" s="38">
        <v>241.13</v>
      </c>
      <c r="CG7" s="38">
        <v>283.17</v>
      </c>
      <c r="CH7" s="38">
        <v>263.76</v>
      </c>
      <c r="CI7" s="38">
        <v>274.35000000000002</v>
      </c>
      <c r="CJ7" s="38">
        <v>273.52</v>
      </c>
      <c r="CK7" s="38">
        <v>274.99</v>
      </c>
      <c r="CL7" s="38">
        <v>253.04</v>
      </c>
      <c r="CM7" s="38">
        <v>49.32</v>
      </c>
      <c r="CN7" s="38">
        <v>49.81</v>
      </c>
      <c r="CO7" s="38">
        <v>51.96</v>
      </c>
      <c r="CP7" s="38">
        <v>53.84</v>
      </c>
      <c r="CQ7" s="38">
        <v>54.67</v>
      </c>
      <c r="CR7" s="38">
        <v>60.65</v>
      </c>
      <c r="CS7" s="38">
        <v>51.75</v>
      </c>
      <c r="CT7" s="38">
        <v>50.68</v>
      </c>
      <c r="CU7" s="38">
        <v>50.14</v>
      </c>
      <c r="CV7" s="38">
        <v>54.83</v>
      </c>
      <c r="CW7" s="38">
        <v>54.84</v>
      </c>
      <c r="CX7" s="38">
        <v>76.31</v>
      </c>
      <c r="CY7" s="38">
        <v>77.45</v>
      </c>
      <c r="CZ7" s="38">
        <v>79.38</v>
      </c>
      <c r="DA7" s="38">
        <v>83.08</v>
      </c>
      <c r="DB7" s="38">
        <v>83.6</v>
      </c>
      <c r="DC7" s="38">
        <v>84.58</v>
      </c>
      <c r="DD7" s="38">
        <v>84.84</v>
      </c>
      <c r="DE7" s="38">
        <v>84.86</v>
      </c>
      <c r="DF7" s="38">
        <v>84.98</v>
      </c>
      <c r="DG7" s="38">
        <v>84.7</v>
      </c>
      <c r="DH7" s="38">
        <v>86.6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2.0499999999999998</v>
      </c>
      <c r="EK7" s="38">
        <v>0.01</v>
      </c>
      <c r="EL7" s="38">
        <v>0.01</v>
      </c>
      <c r="EM7" s="38">
        <v>0.02</v>
      </c>
      <c r="EN7" s="38">
        <v>0.25</v>
      </c>
      <c r="EO7" s="38">
        <v>0.16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105</v>
      </c>
      <c r="C9" s="40" t="s">
        <v>106</v>
      </c>
      <c r="D9" s="40" t="s">
        <v>107</v>
      </c>
      <c r="E9" s="40" t="s">
        <v>108</v>
      </c>
      <c r="F9" s="40" t="s">
        <v>109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47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111</v>
      </c>
    </row>
    <row r="13" spans="1:145" x14ac:dyDescent="0.15">
      <c r="B13" t="s">
        <v>112</v>
      </c>
      <c r="C13" t="s">
        <v>112</v>
      </c>
      <c r="D13" t="s">
        <v>112</v>
      </c>
      <c r="E13" t="s">
        <v>113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dcterms:created xsi:type="dcterms:W3CDTF">2021-12-03T07:56:18Z</dcterms:created>
  <dcterms:modified xsi:type="dcterms:W3CDTF">2022-02-16T07:39:44Z</dcterms:modified>
  <cp:category/>
</cp:coreProperties>
</file>