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24_坂東市\"/>
    </mc:Choice>
  </mc:AlternateContent>
  <workbookProtection workbookAlgorithmName="SHA-512" workbookHashValue="aKgITq9eOUm2wQj0pS7HQOOVDuB6DA7sKDhmTJrdZYIhEvE8yUD7Fe0sp1iuwCdrLDFiJZQYlT4oD1lip5Fc3Q==" workbookSaltValue="H2bnddfvlXOHG5/ayrgTR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<sst xmlns="http://schemas.openxmlformats.org/spreadsheetml/2006/main" count="228" uniqueCount="115">
  <si>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</si>
  <si>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</si>
  <si>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</si>
  <si>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</si>
  <si>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</si>
  <si>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</si>
  <si>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</si>
  <si>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</si>
  <si>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</si>
  <si>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</si>
  <si>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</si>
  <si>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</si>
  <si>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</si>
  <si>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</si>
  <si>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</si>
  <si>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</si>
  <si>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</si>
  <si>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</si>
  <si>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</si>
  <si>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</si>
  <si>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</si>
  <si>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</si>
  <si>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</si>
  <si>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</si>
  <si>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</si>
  <si>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</si>
  <si>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</si>
  <si>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</si>
  <si>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</si>
  <si>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</si>
  <si>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</si>
  <si>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</si>
  <si>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</si>
  <si>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</si>
  <si>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</si>
  <si>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</si>
  <si>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</si>
  <si>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</si>
  <si>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</si>
  <si>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</si>
  <si>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</si>
  <si>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</si>
  <si>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</si>
  <si>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</si>
  <si>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</si>
  <si>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</si>
  <si>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</si>
  <si>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</si>
  <si>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</si>
  <si>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</si>
  <si>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</si>
  <si>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</si>
  <si>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</si>
  <si>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</si>
  <si>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</si>
  <si>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</si>
  <si>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</si>
  <si>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</si>
  <si>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</si>
  <si>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</si>
  <si>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</si>
  <si>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</si>
  <si>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</si>
  <si>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</si>
  <si>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</si>
  <si>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</si>
  <si>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</si>
  <si>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</si>
  <si>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</si>
  <si>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</si>
  <si>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</si>
  <si>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</si>
  <si>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</si>
  <si>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</si>
  <si>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</si>
  <si>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</si>
  <si>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</si>
  <si>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</si>
  <si>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</si>
  <si>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</si>
  <si>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</si>
  <si>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</si>
  <si>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</si>
  <si>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</si>
  <si>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</si>
  <si>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</si>
  <si>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</si>
  <si>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</si>
  <si>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</si>
  <si>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</si>
  <si>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</si>
  <si>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</si>
  <si>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</si>
  <si>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</si>
  <si>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</si>
  <si>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</si>
  <si>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</si>
  <si>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</si>
  <si>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</si>
  <si>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</si>
  <si>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</si>
  <si>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</si>
  <si>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</si>
  <si>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</si>
  <si>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</si>
  <si>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</si>
  <si>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</si>
  <si>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</si>
  <si>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</si>
  <si>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</si>
  <si>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</si>
  <si>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</si>
  <si>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①経常収支比率は、前年度よりも増加しており、100％を超えているため、黒字経営を維持できている。　　　　　　　
③流動比率は、前年度と同水準であり、類似団体平均値と比較しても高く後年度の更新費用等に備えることができていると言える。
④企業債残高対給水収益比率は、前年度より減少している。R2年度は起債を行っていない。水道施設更新事業においては、将来の負担を見越して借入をしないことも考慮すべきである。
⑤料金回収率は前年度より大きく増加している。H30年度からの料金統一による値下げの影響を受けながらも経営改善に努めている。　　　　　　　　　　　　　　　⑥給水原価はＨ28年度から減少はしているが、類似団体平均値と比較すると高い数値が続いている。人口密度が低く、少ない人口が広い全域に分散しており、長距離の配水管が必要である等、設備が非効率的にしか稼動できないことが影響している。根本的に料金を下げることが難しい環境であり、今後の収益低下に備えて抜本的な経営基盤の強化策が必要である。　　　　　　　　　　　　　　　　　　　　　⑦類似団体平均値と比較すれば高稼働率であるが、より一層の管網の整備による適正化が必要である。
⑧有収率はH30年度より減少しており、管路の漏水修繕、きめ細かい検針作業による有収率の向上に努めてはいるが、さらなる改善が必要である。</t>
    <rPh sb="1" eb="3">
      <t>ケイジョウ</t>
    </rPh>
    <rPh sb="3" eb="5">
      <t>シュウシ</t>
    </rPh>
    <rPh sb="5" eb="7">
      <t>ヒリツ</t>
    </rPh>
    <rPh sb="9" eb="12">
      <t>ゼンネンド</t>
    </rPh>
    <rPh sb="15" eb="17">
      <t>ゾウカ</t>
    </rPh>
    <rPh sb="27" eb="28">
      <t>コ</t>
    </rPh>
    <rPh sb="35" eb="39">
      <t>クロジケイエイ</t>
    </rPh>
    <rPh sb="40" eb="42">
      <t>イジ</t>
    </rPh>
    <rPh sb="63" eb="66">
      <t>ゼンネンド</t>
    </rPh>
    <rPh sb="67" eb="70">
      <t>ドウスイジュン</t>
    </rPh>
    <rPh sb="145" eb="146">
      <t>ネン</t>
    </rPh>
    <rPh sb="146" eb="147">
      <t>ド</t>
    </rPh>
    <rPh sb="148" eb="150">
      <t>キサイ</t>
    </rPh>
    <rPh sb="151" eb="152">
      <t>オコナ</t>
    </rPh>
    <rPh sb="213" eb="214">
      <t>オオ</t>
    </rPh>
    <rPh sb="226" eb="227">
      <t>ネン</t>
    </rPh>
    <rPh sb="227" eb="228">
      <t>ド</t>
    </rPh>
    <rPh sb="286" eb="287">
      <t>ネン</t>
    </rPh>
    <rPh sb="287" eb="288">
      <t>ド</t>
    </rPh>
    <rPh sb="314" eb="316">
      <t>スウチ</t>
    </rPh>
    <rPh sb="317" eb="318">
      <t>ツヅ</t>
    </rPh>
    <rPh sb="323" eb="325">
      <t>ジンコウ</t>
    </rPh>
    <rPh sb="331" eb="332">
      <t>スク</t>
    </rPh>
    <rPh sb="334" eb="336">
      <t>ジンコウ</t>
    </rPh>
    <rPh sb="337" eb="338">
      <t>ヒロ</t>
    </rPh>
    <rPh sb="339" eb="341">
      <t>ゼンイキ</t>
    </rPh>
    <rPh sb="342" eb="344">
      <t>ブンサン</t>
    </rPh>
    <rPh sb="383" eb="385">
      <t>エイキョウ</t>
    </rPh>
    <rPh sb="390" eb="393">
      <t>コンポンテキ</t>
    </rPh>
    <rPh sb="394" eb="396">
      <t>リョウキン</t>
    </rPh>
    <rPh sb="397" eb="398">
      <t>サ</t>
    </rPh>
    <rPh sb="403" eb="404">
      <t>ムズカ</t>
    </rPh>
    <rPh sb="406" eb="408">
      <t>カンキョウ</t>
    </rPh>
    <rPh sb="412" eb="414">
      <t>コンゴ</t>
    </rPh>
    <rPh sb="415" eb="419">
      <t>シュウエキテイカ</t>
    </rPh>
    <rPh sb="420" eb="421">
      <t>ソナ</t>
    </rPh>
    <rPh sb="423" eb="426">
      <t>バッポンテキ</t>
    </rPh>
    <rPh sb="427" eb="429">
      <t>ケイエイ</t>
    </rPh>
    <rPh sb="429" eb="431">
      <t>キバン</t>
    </rPh>
    <rPh sb="432" eb="435">
      <t>キョウカサク</t>
    </rPh>
    <rPh sb="436" eb="438">
      <t>ヒツヨウ</t>
    </rPh>
    <rPh sb="518" eb="519">
      <t>ネン</t>
    </rPh>
    <rPh sb="519" eb="520">
      <t>ド</t>
    </rPh>
    <phoneticPr fontId="4"/>
  </si>
  <si>
    <t>①有形固定資産減価償却率をみると、総資産のうち51％で約半分である。岩井地域ではS53年、猿島地域ではS58年にそれぞれ供給を開始しており、創設時に布設した配水管が耐用年数の40年を迎えはじめている。施設・管路・機械等の資産のアセットマネジメントに取り組み、施設を給水需要に最適化するため水道事業更新計画に沿って事業を進めていく。
②管路経年化率は、類似団体平均値と比較すれば低いが、今後耐用年数を超えた管路が増加していくと予測されるので計画的に管路更新を進めていく必要がある。
③管路更新率はH18～H24にかけての赤水対策の配水管更新により、猿島地域の全域について旧組合管路を更新した。今後も計画的に老朽管更新事業を進めていく必要がある。</t>
    <rPh sb="27" eb="28">
      <t>ヤク</t>
    </rPh>
    <rPh sb="167" eb="169">
      <t>カンロ</t>
    </rPh>
    <rPh sb="169" eb="172">
      <t>ケイネンカ</t>
    </rPh>
    <rPh sb="172" eb="173">
      <t>リツ</t>
    </rPh>
    <rPh sb="188" eb="189">
      <t>ヒク</t>
    </rPh>
    <rPh sb="192" eb="194">
      <t>コンゴ</t>
    </rPh>
    <rPh sb="205" eb="207">
      <t>ゾウカ</t>
    </rPh>
    <rPh sb="212" eb="214">
      <t>ヨソク</t>
    </rPh>
    <rPh sb="219" eb="222">
      <t>ケイカクテキ</t>
    </rPh>
    <rPh sb="223" eb="225">
      <t>カンロ</t>
    </rPh>
    <rPh sb="225" eb="227">
      <t>コウシン</t>
    </rPh>
    <rPh sb="228" eb="229">
      <t>スス</t>
    </rPh>
    <rPh sb="233" eb="235">
      <t>ヒツヨウ</t>
    </rPh>
    <rPh sb="278" eb="280">
      <t>ゼンイキ</t>
    </rPh>
    <rPh sb="284" eb="285">
      <t>キュウ</t>
    </rPh>
    <rPh sb="285" eb="287">
      <t>クミアイ</t>
    </rPh>
    <rPh sb="295" eb="297">
      <t>コンゴ</t>
    </rPh>
    <rPh sb="298" eb="301">
      <t>ケイカクテキ</t>
    </rPh>
    <rPh sb="310" eb="311">
      <t>スス</t>
    </rPh>
    <rPh sb="315" eb="317">
      <t>ヒツヨウ</t>
    </rPh>
    <phoneticPr fontId="4"/>
  </si>
  <si>
    <t>これまで水道事業の健全な経営に努め、水道料金の適正な設定や業務の効率化、未収金の回収、施設・管路修繕の最適化検討等により給水収益も増加し経営を黒字化にしてきた。またH30年度の料金の統一による値下げの影響を受けながらも経営の効率化により経常収支比率は増加になった。今後将来に向け持続可能な事業経営を行うため、管路・施設の更新や長寿命化・水需要・人口減の動向をつかみ、更新計画を見直し、双方を無駄なく結合した上で事業運営をしていかなければならない。人口減が進む中、安定・持続・安全が求められる水道事業を健全に経営するために、抜本的な経費削減策を打ち出す必要がある。</t>
    <rPh sb="4" eb="6">
      <t>スイドウ</t>
    </rPh>
    <rPh sb="6" eb="8">
      <t>ジギョウ</t>
    </rPh>
    <rPh sb="60" eb="62">
      <t>キュウスイ</t>
    </rPh>
    <rPh sb="62" eb="64">
      <t>シュウエキ</t>
    </rPh>
    <rPh sb="65" eb="67">
      <t>ゾウカ</t>
    </rPh>
    <rPh sb="68" eb="70">
      <t>ケイエイ</t>
    </rPh>
    <rPh sb="85" eb="87">
      <t>ネンド</t>
    </rPh>
    <rPh sb="88" eb="90">
      <t>リョウキン</t>
    </rPh>
    <rPh sb="96" eb="98">
      <t>ネサ</t>
    </rPh>
    <rPh sb="100" eb="102">
      <t>エイキョウ</t>
    </rPh>
    <rPh sb="103" eb="104">
      <t>ウ</t>
    </rPh>
    <rPh sb="109" eb="111">
      <t>ケイエイ</t>
    </rPh>
    <rPh sb="112" eb="115">
      <t>コウリツカ</t>
    </rPh>
    <rPh sb="118" eb="120">
      <t>ケイジョウ</t>
    </rPh>
    <rPh sb="120" eb="122">
      <t>シュウシ</t>
    </rPh>
    <rPh sb="122" eb="124">
      <t>ヒリツ</t>
    </rPh>
    <rPh sb="125" eb="127">
      <t>ゾウカ</t>
    </rPh>
    <rPh sb="132" eb="134">
      <t>コンゴ</t>
    </rPh>
    <rPh sb="134" eb="136">
      <t>ショウライ</t>
    </rPh>
    <rPh sb="137" eb="138">
      <t>ム</t>
    </rPh>
    <rPh sb="163" eb="164">
      <t>チョウ</t>
    </rPh>
    <rPh sb="164" eb="167">
      <t>ジュミョウカ</t>
    </rPh>
    <rPh sb="188" eb="190">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</si>
</sst>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0.65</c:v>
                </c:pt>
                <c:pt idx="2">
                  <c:v>0.47</c:v>
                </c:pt>
                <c:pt idx="3">
                  <c:v>0.13</c:v>
                </c:pt>
                <c:pt idx="4" formatCode="#,##0.00;&quot;△&quot;#,##0.00">
                  <c:v>0</c:v>
                </c:pt>
              </c:numCache>
            </c:numRef>
          </c:val>
          <c:extLst>
            <c:ext xmlns:c16="http://schemas.microsoft.com/office/drawing/2014/chart" uri="{C3380CC4-5D6E-409C-BE32-E72D297353CC}">
              <c16:uniqueId val="{00000000-5B73-4DA3-A8F9-874CE3E7B1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5B73-4DA3-A8F9-874CE3E7B1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106.47</c:v>
                </c:pt>
                <c:pt idx="1">
                  <c:v>107.95</c:v>
                </c:pt>
                <c:pt idx="2">
                  <c:v>106.77</c:v>
                </c:pt>
                <c:pt idx="3">
                  <c:v>111.59</c:v>
                </c:pt>
                <c:pt idx="4">
                  <c:v>115.07</c:v>
                </c:pt>
              </c:numCache>
            </c:numRef>
          </c:val>
          <c:extLst>
            <c:ext xmlns:c16="http://schemas.microsoft.com/office/drawing/2014/chart" uri="{C3380CC4-5D6E-409C-BE32-E72D297353CC}">
              <c16:uniqueId val="{00000000-2FEC-4F1D-95DE-3900CEA6AB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2FEC-4F1D-95DE-3900CEA6AB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45.56</c:v>
                </c:pt>
                <c:pt idx="1">
                  <c:v>46.98</c:v>
                </c:pt>
                <c:pt idx="2">
                  <c:v>48.23</c:v>
                </c:pt>
                <c:pt idx="3">
                  <c:v>50.03</c:v>
                </c:pt>
                <c:pt idx="4">
                  <c:v>51.75</c:v>
                </c:pt>
              </c:numCache>
            </c:numRef>
          </c:val>
          <c:extLst>
            <c:ext xmlns:c16="http://schemas.microsoft.com/office/drawing/2014/chart" uri="{C3380CC4-5D6E-409C-BE32-E72D297353CC}">
              <c16:uniqueId val="{00000000-105A-42E0-A8E4-581085C232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105A-42E0-A8E4-581085C232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5.21</c:v>
                </c:pt>
                <c:pt idx="2">
                  <c:v>8.4600000000000009</c:v>
                </c:pt>
                <c:pt idx="3">
                  <c:v>9.92</c:v>
                </c:pt>
                <c:pt idx="4">
                  <c:v>9.84</c:v>
                </c:pt>
              </c:numCache>
            </c:numRef>
          </c:val>
          <c:extLst>
            <c:ext xmlns:c16="http://schemas.microsoft.com/office/drawing/2014/chart" uri="{C3380CC4-5D6E-409C-BE32-E72D297353CC}">
              <c16:uniqueId val="{00000000-CA89-4C50-B561-F6C88CFEC9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CA89-4C50-B561-F6C88CFEC9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52-45A1-AB03-5B6F7E8D28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F652-45A1-AB03-5B6F7E8D28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1087.04</c:v>
                </c:pt>
                <c:pt idx="1">
                  <c:v>1081.8900000000001</c:v>
                </c:pt>
                <c:pt idx="2">
                  <c:v>665.93</c:v>
                </c:pt>
                <c:pt idx="3">
                  <c:v>972.44</c:v>
                </c:pt>
                <c:pt idx="4">
                  <c:v>1023.47</c:v>
                </c:pt>
              </c:numCache>
            </c:numRef>
          </c:val>
          <c:extLst>
            <c:ext xmlns:c16="http://schemas.microsoft.com/office/drawing/2014/chart" uri="{C3380CC4-5D6E-409C-BE32-E72D297353CC}">
              <c16:uniqueId val="{00000000-4FE1-43FD-8B10-4A11A46172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FE1-43FD-8B10-4A11A46172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361.66</c:v>
                </c:pt>
                <c:pt idx="1">
                  <c:v>351.7</c:v>
                </c:pt>
                <c:pt idx="2">
                  <c:v>359.28</c:v>
                </c:pt>
                <c:pt idx="3">
                  <c:v>337.13</c:v>
                </c:pt>
                <c:pt idx="4">
                  <c:v>308.41000000000003</c:v>
                </c:pt>
              </c:numCache>
            </c:numRef>
          </c:val>
          <c:extLst>
            <c:ext xmlns:c16="http://schemas.microsoft.com/office/drawing/2014/chart" uri="{C3380CC4-5D6E-409C-BE32-E72D297353CC}">
              <c16:uniqueId val="{00000000-0596-440C-A0F6-1C6884B0EE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0596-440C-A0F6-1C6884B0EE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99.47</c:v>
                </c:pt>
                <c:pt idx="1">
                  <c:v>102.17</c:v>
                </c:pt>
                <c:pt idx="2">
                  <c:v>101.28</c:v>
                </c:pt>
                <c:pt idx="3">
                  <c:v>101.69</c:v>
                </c:pt>
                <c:pt idx="4">
                  <c:v>106.37</c:v>
                </c:pt>
              </c:numCache>
            </c:numRef>
          </c:val>
          <c:extLst>
            <c:ext xmlns:c16="http://schemas.microsoft.com/office/drawing/2014/chart" uri="{C3380CC4-5D6E-409C-BE32-E72D297353CC}">
              <c16:uniqueId val="{00000000-8AB9-4655-8C82-338BA4C33D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8AB9-4655-8C82-338BA4C33D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240.5</c:v>
                </c:pt>
                <c:pt idx="1">
                  <c:v>233.37</c:v>
                </c:pt>
                <c:pt idx="2">
                  <c:v>222.18</c:v>
                </c:pt>
                <c:pt idx="3">
                  <c:v>217.13</c:v>
                </c:pt>
                <c:pt idx="4">
                  <c:v>205.59</c:v>
                </c:pt>
              </c:numCache>
            </c:numRef>
          </c:val>
          <c:extLst>
            <c:ext xmlns:c16="http://schemas.microsoft.com/office/drawing/2014/chart" uri="{C3380CC4-5D6E-409C-BE32-E72D297353CC}">
              <c16:uniqueId val="{00000000-E1B5-4D64-B408-1CC17C75A3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1B5-4D64-B408-1CC17C75A3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72.78</c:v>
                </c:pt>
                <c:pt idx="1">
                  <c:v>74.040000000000006</c:v>
                </c:pt>
                <c:pt idx="2">
                  <c:v>73.430000000000007</c:v>
                </c:pt>
                <c:pt idx="3">
                  <c:v>76.45</c:v>
                </c:pt>
                <c:pt idx="4">
                  <c:v>79.81</c:v>
                </c:pt>
              </c:numCache>
            </c:numRef>
          </c:val>
          <c:extLst>
            <c:ext xmlns:c16="http://schemas.microsoft.com/office/drawing/2014/chart" uri="{C3380CC4-5D6E-409C-BE32-E72D297353CC}">
              <c16:uniqueId val="{00000000-BEC5-44B8-A395-C59700F56C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EC5-44B8-A395-C59700F56C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92.66</c:v>
                </c:pt>
                <c:pt idx="1">
                  <c:v>91.91</c:v>
                </c:pt>
                <c:pt idx="2">
                  <c:v>92.96</c:v>
                </c:pt>
                <c:pt idx="3">
                  <c:v>91.05</c:v>
                </c:pt>
                <c:pt idx="4">
                  <c:v>90.08</c:v>
                </c:pt>
              </c:numCache>
            </c:numRef>
          </c:val>
          <c:extLst>
            <c:ext xmlns:c16="http://schemas.microsoft.com/office/drawing/2014/chart" uri="{C3380CC4-5D6E-409C-BE32-E72D297353CC}">
              <c16:uniqueId val="{00000000-5BEF-40E5-8CC8-F141E0DD21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BEF-40E5-8CC8-F141E0DD21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坂東市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53550</v>
      </c>
      <c r="AM8" s="71"/>
      <c r="AN8" s="71"/>
      <c r="AO8" s="71"/>
      <c r="AP8" s="71"/>
      <c r="AQ8" s="71"/>
      <c r="AR8" s="71"/>
      <c r="AS8" s="71"/>
      <c r="AT8" s="67">
        <f>データ!$S$6</f>
        <v>123.03</v>
      </c>
      <c r="AU8" s="68"/>
      <c r="AV8" s="68"/>
      <c r="AW8" s="68"/>
      <c r="AX8" s="68"/>
      <c r="AY8" s="68"/>
      <c r="AZ8" s="68"/>
      <c r="BA8" s="68"/>
      <c r="BB8" s="70">
        <f>データ!$T$6</f>
        <v>435.26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74.34</v>
      </c>
      <c r="J10" s="68"/>
      <c r="K10" s="68"/>
      <c r="L10" s="68"/>
      <c r="M10" s="68"/>
      <c r="N10" s="68"/>
      <c r="O10" s="69"/>
      <c r="P10" s="70">
        <f>データ!$P$6</f>
        <v>84.47</v>
      </c>
      <c r="Q10" s="70"/>
      <c r="R10" s="70"/>
      <c r="S10" s="70"/>
      <c r="T10" s="70"/>
      <c r="U10" s="70"/>
      <c r="V10" s="70"/>
      <c r="W10" s="71">
        <f>データ!$Q$6</f>
        <v>4460</v>
      </c>
      <c r="X10" s="71"/>
      <c r="Y10" s="71"/>
      <c r="Z10" s="71"/>
      <c r="AA10" s="71"/>
      <c r="AB10" s="71"/>
      <c r="AC10" s="71"/>
      <c r="AD10" s="2"/>
      <c r="AE10" s="2"/>
      <c r="AF10" s="2"/>
      <c r="AG10" s="2"/>
      <c r="AH10" s="4"/>
      <c r="AI10" s="4"/>
      <c r="AJ10" s="4"/>
      <c r="AK10" s="4"/>
      <c r="AL10" s="71">
        <f>データ!$U$6</f>
        <v>45173</v>
      </c>
      <c r="AM10" s="71"/>
      <c r="AN10" s="71"/>
      <c r="AO10" s="71"/>
      <c r="AP10" s="71"/>
      <c r="AQ10" s="71"/>
      <c r="AR10" s="71"/>
      <c r="AS10" s="71"/>
      <c r="AT10" s="67">
        <f>データ!$V$6</f>
        <v>122.57</v>
      </c>
      <c r="AU10" s="68"/>
      <c r="AV10" s="68"/>
      <c r="AW10" s="68"/>
      <c r="AX10" s="68"/>
      <c r="AY10" s="68"/>
      <c r="AZ10" s="68"/>
      <c r="BA10" s="68"/>
      <c r="BB10" s="70">
        <f>データ!$W$6</f>
        <v>368.55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SMnsmdpieMe203GBbOoVrhbvPVOe5gmBHuhP3Tzi7uQIfbjPmuoP+YsjF4bOHvrDobRyJHJ7Ul/6n30e7d0aw==" saltValue="PgpdCx3HXZIv6oFhqT++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82287</v>
      </c>
      <c r="D6" s="34">
        <f t="shared" si="3"/>
        <v>46</v>
      </c>
      <c r="E6" s="34">
        <f t="shared" si="3"/>
        <v>1</v>
      </c>
      <c r="F6" s="34">
        <f t="shared" si="3"/>
        <v>0</v>
      </c>
      <c r="G6" s="34">
        <f t="shared" si="3"/>
        <v>1</v>
      </c>
      <c r="H6" s="34" t="str">
        <f t="shared" si="3"/>
        <v>茨城県　坂東市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74.34</v>
      </c>
      <c r="P6" s="35">
        <f t="shared" si="3"/>
        <v>84.47</v>
      </c>
      <c r="Q6" s="35">
        <f t="shared" si="3"/>
        <v>4460</v>
      </c>
      <c r="R6" s="35">
        <f t="shared" si="3"/>
        <v>53550</v>
      </c>
      <c r="S6" s="35">
        <f t="shared" si="3"/>
        <v>123.03</v>
      </c>
      <c r="T6" s="35">
        <f t="shared" si="3"/>
        <v>435.26</v>
      </c>
      <c r="U6" s="35">
        <f t="shared" si="3"/>
        <v>45173</v>
      </c>
      <c r="V6" s="35">
        <f t="shared" si="3"/>
        <v>122.57</v>
      </c>
      <c r="W6" s="35">
        <f t="shared" si="3"/>
        <v>368.55</v>
      </c>
      <c r="X6" s="36">
        <f>IF(X7="",NA(),X7)</f>
        <v>106.47</v>
      </c>
      <c r="Y6" s="36">
        <f t="shared" ref="Y6:AG6" si="4">IF(Y7="",NA(),Y7)</f>
        <v>107.95</v>
      </c>
      <c r="Z6" s="36">
        <f t="shared" si="4"/>
        <v>106.77</v>
      </c>
      <c r="AA6" s="36">
        <f t="shared" si="4"/>
        <v>111.59</v>
      </c>
      <c r="AB6" s="36">
        <f t="shared" si="4"/>
        <v>115.07</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1087.04</v>
      </c>
      <c r="AU6" s="36">
        <f t="shared" ref="AU6:BC6" si="6">IF(AU7="",NA(),AU7)</f>
        <v>1081.8900000000001</v>
      </c>
      <c r="AV6" s="36">
        <f t="shared" si="6"/>
        <v>665.93</v>
      </c>
      <c r="AW6" s="36">
        <f t="shared" si="6"/>
        <v>972.44</v>
      </c>
      <c r="AX6" s="36">
        <f t="shared" si="6"/>
        <v>1023.47</v>
      </c>
      <c r="AY6" s="36">
        <f t="shared" si="6"/>
        <v>377.63</v>
      </c>
      <c r="AZ6" s="36">
        <f t="shared" si="6"/>
        <v>357.34</v>
      </c>
      <c r="BA6" s="36">
        <f t="shared" si="6"/>
        <v>366.03</v>
      </c>
      <c r="BB6" s="36">
        <f t="shared" si="6"/>
        <v>365.18</v>
      </c>
      <c r="BC6" s="36">
        <f t="shared" si="6"/>
        <v>327.77</v>
      </c>
      <c r="BD6" s="35" t="str">
        <f>IF(BD7="","",IF(BD7="-","【-】","【"&amp;SUBSTITUTE(TEXT(BD7,"#,##0.00"),"-","△")&amp;"】"))</f>
        <v>【260.31】</v>
      </c>
      <c r="BE6" s="36">
        <f>IF(BE7="",NA(),BE7)</f>
        <v>361.66</v>
      </c>
      <c r="BF6" s="36">
        <f t="shared" ref="BF6:BN6" si="7">IF(BF7="",NA(),BF7)</f>
        <v>351.7</v>
      </c>
      <c r="BG6" s="36">
        <f t="shared" si="7"/>
        <v>359.28</v>
      </c>
      <c r="BH6" s="36">
        <f t="shared" si="7"/>
        <v>337.13</v>
      </c>
      <c r="BI6" s="36">
        <f t="shared" si="7"/>
        <v>308.41000000000003</v>
      </c>
      <c r="BJ6" s="36">
        <f t="shared" si="7"/>
        <v>364.71</v>
      </c>
      <c r="BK6" s="36">
        <f t="shared" si="7"/>
        <v>373.69</v>
      </c>
      <c r="BL6" s="36">
        <f t="shared" si="7"/>
        <v>370.12</v>
      </c>
      <c r="BM6" s="36">
        <f t="shared" si="7"/>
        <v>371.65</v>
      </c>
      <c r="BN6" s="36">
        <f t="shared" si="7"/>
        <v>397.1</v>
      </c>
      <c r="BO6" s="35" t="str">
        <f>IF(BO7="","",IF(BO7="-","【-】","【"&amp;SUBSTITUTE(TEXT(BO7,"#,##0.00"),"-","△")&amp;"】"))</f>
        <v>【275.67】</v>
      </c>
      <c r="BP6" s="36">
        <f>IF(BP7="",NA(),BP7)</f>
        <v>99.47</v>
      </c>
      <c r="BQ6" s="36">
        <f t="shared" ref="BQ6:BY6" si="8">IF(BQ7="",NA(),BQ7)</f>
        <v>102.17</v>
      </c>
      <c r="BR6" s="36">
        <f t="shared" si="8"/>
        <v>101.28</v>
      </c>
      <c r="BS6" s="36">
        <f t="shared" si="8"/>
        <v>101.69</v>
      </c>
      <c r="BT6" s="36">
        <f t="shared" si="8"/>
        <v>106.37</v>
      </c>
      <c r="BU6" s="36">
        <f t="shared" si="8"/>
        <v>100.65</v>
      </c>
      <c r="BV6" s="36">
        <f t="shared" si="8"/>
        <v>99.87</v>
      </c>
      <c r="BW6" s="36">
        <f t="shared" si="8"/>
        <v>100.42</v>
      </c>
      <c r="BX6" s="36">
        <f t="shared" si="8"/>
        <v>98.77</v>
      </c>
      <c r="BY6" s="36">
        <f t="shared" si="8"/>
        <v>95.79</v>
      </c>
      <c r="BZ6" s="35" t="str">
        <f>IF(BZ7="","",IF(BZ7="-","【-】","【"&amp;SUBSTITUTE(TEXT(BZ7,"#,##0.00"),"-","△")&amp;"】"))</f>
        <v>【100.05】</v>
      </c>
      <c r="CA6" s="36">
        <f>IF(CA7="",NA(),CA7)</f>
        <v>240.5</v>
      </c>
      <c r="CB6" s="36">
        <f t="shared" ref="CB6:CJ6" si="9">IF(CB7="",NA(),CB7)</f>
        <v>233.37</v>
      </c>
      <c r="CC6" s="36">
        <f t="shared" si="9"/>
        <v>222.18</v>
      </c>
      <c r="CD6" s="36">
        <f t="shared" si="9"/>
        <v>217.13</v>
      </c>
      <c r="CE6" s="36">
        <f t="shared" si="9"/>
        <v>205.59</v>
      </c>
      <c r="CF6" s="36">
        <f t="shared" si="9"/>
        <v>170.19</v>
      </c>
      <c r="CG6" s="36">
        <f t="shared" si="9"/>
        <v>171.81</v>
      </c>
      <c r="CH6" s="36">
        <f t="shared" si="9"/>
        <v>171.67</v>
      </c>
      <c r="CI6" s="36">
        <f t="shared" si="9"/>
        <v>173.67</v>
      </c>
      <c r="CJ6" s="36">
        <f t="shared" si="9"/>
        <v>171.13</v>
      </c>
      <c r="CK6" s="35" t="str">
        <f>IF(CK7="","",IF(CK7="-","【-】","【"&amp;SUBSTITUTE(TEXT(CK7,"#,##0.00"),"-","△")&amp;"】"))</f>
        <v>【166.40】</v>
      </c>
      <c r="CL6" s="36">
        <f>IF(CL7="",NA(),CL7)</f>
        <v>72.78</v>
      </c>
      <c r="CM6" s="36">
        <f t="shared" ref="CM6:CU6" si="10">IF(CM7="",NA(),CM7)</f>
        <v>74.040000000000006</v>
      </c>
      <c r="CN6" s="36">
        <f t="shared" si="10"/>
        <v>73.430000000000007</v>
      </c>
      <c r="CO6" s="36">
        <f t="shared" si="10"/>
        <v>76.45</v>
      </c>
      <c r="CP6" s="36">
        <f t="shared" si="10"/>
        <v>79.81</v>
      </c>
      <c r="CQ6" s="36">
        <f t="shared" si="10"/>
        <v>59.01</v>
      </c>
      <c r="CR6" s="36">
        <f t="shared" si="10"/>
        <v>60.03</v>
      </c>
      <c r="CS6" s="36">
        <f t="shared" si="10"/>
        <v>59.74</v>
      </c>
      <c r="CT6" s="36">
        <f t="shared" si="10"/>
        <v>59.67</v>
      </c>
      <c r="CU6" s="36">
        <f t="shared" si="10"/>
        <v>60.12</v>
      </c>
      <c r="CV6" s="35" t="str">
        <f>IF(CV7="","",IF(CV7="-","【-】","【"&amp;SUBSTITUTE(TEXT(CV7,"#,##0.00"),"-","△")&amp;"】"))</f>
        <v>【60.69】</v>
      </c>
      <c r="CW6" s="36">
        <f>IF(CW7="",NA(),CW7)</f>
        <v>92.66</v>
      </c>
      <c r="CX6" s="36">
        <f t="shared" ref="CX6:DF6" si="11">IF(CX7="",NA(),CX7)</f>
        <v>91.91</v>
      </c>
      <c r="CY6" s="36">
        <f t="shared" si="11"/>
        <v>92.96</v>
      </c>
      <c r="CZ6" s="36">
        <f t="shared" si="11"/>
        <v>91.05</v>
      </c>
      <c r="DA6" s="36">
        <f t="shared" si="11"/>
        <v>90.08</v>
      </c>
      <c r="DB6" s="36">
        <f t="shared" si="11"/>
        <v>85.37</v>
      </c>
      <c r="DC6" s="36">
        <f t="shared" si="11"/>
        <v>84.81</v>
      </c>
      <c r="DD6" s="36">
        <f t="shared" si="11"/>
        <v>84.8</v>
      </c>
      <c r="DE6" s="36">
        <f t="shared" si="11"/>
        <v>84.6</v>
      </c>
      <c r="DF6" s="36">
        <f t="shared" si="11"/>
        <v>84.24</v>
      </c>
      <c r="DG6" s="35" t="str">
        <f>IF(DG7="","",IF(DG7="-","【-】","【"&amp;SUBSTITUTE(TEXT(DG7,"#,##0.00"),"-","△")&amp;"】"))</f>
        <v>【89.82】</v>
      </c>
      <c r="DH6" s="36">
        <f>IF(DH7="",NA(),DH7)</f>
        <v>45.56</v>
      </c>
      <c r="DI6" s="36">
        <f t="shared" ref="DI6:DQ6" si="12">IF(DI7="",NA(),DI7)</f>
        <v>46.98</v>
      </c>
      <c r="DJ6" s="36">
        <f t="shared" si="12"/>
        <v>48.23</v>
      </c>
      <c r="DK6" s="36">
        <f t="shared" si="12"/>
        <v>50.03</v>
      </c>
      <c r="DL6" s="36">
        <f t="shared" si="12"/>
        <v>51.75</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6">
        <f t="shared" ref="DT6:EB6" si="13">IF(DT7="",NA(),DT7)</f>
        <v>5.21</v>
      </c>
      <c r="DU6" s="36">
        <f t="shared" si="13"/>
        <v>8.4600000000000009</v>
      </c>
      <c r="DV6" s="36">
        <f t="shared" si="13"/>
        <v>9.92</v>
      </c>
      <c r="DW6" s="36">
        <f t="shared" si="13"/>
        <v>9.84</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6">
        <f t="shared" ref="EE6:EM6" si="14">IF(EE7="",NA(),EE7)</f>
        <v>0.65</v>
      </c>
      <c r="EF6" s="36">
        <f t="shared" si="14"/>
        <v>0.47</v>
      </c>
      <c r="EG6" s="36">
        <f t="shared" si="14"/>
        <v>0.13</v>
      </c>
      <c r="EH6" s="35">
        <f t="shared" si="14"/>
        <v>0</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82287</v>
      </c>
      <c r="D7" s="38">
        <v>46</v>
      </c>
      <c r="E7" s="38">
        <v>1</v>
      </c>
      <c r="F7" s="38">
        <v>0</v>
      </c>
      <c r="G7" s="38">
        <v>1</v>
      </c>
      <c r="H7" s="38" t="s">
        <v>93</v>
      </c>
      <c r="I7" s="38" t="s">
        <v>94</v>
      </c>
      <c r="J7" s="38" t="s">
        <v>95</v>
      </c>
      <c r="K7" s="38" t="s">
        <v>96</v>
      </c>
      <c r="L7" s="38" t="s">
        <v>97</v>
      </c>
      <c r="M7" s="38" t="s">
        <v>98</v>
      </c>
      <c r="N7" s="39" t="s">
        <v>99</v>
      </c>
      <c r="O7" s="39">
        <v>74.34</v>
      </c>
      <c r="P7" s="39">
        <v>84.47</v>
      </c>
      <c r="Q7" s="39">
        <v>4460</v>
      </c>
      <c r="R7" s="39">
        <v>53550</v>
      </c>
      <c r="S7" s="39">
        <v>123.03</v>
      </c>
      <c r="T7" s="39">
        <v>435.26</v>
      </c>
      <c r="U7" s="39">
        <v>45173</v>
      </c>
      <c r="V7" s="39">
        <v>122.57</v>
      </c>
      <c r="W7" s="39">
        <v>368.55</v>
      </c>
      <c r="X7" s="39">
        <v>106.47</v>
      </c>
      <c r="Y7" s="39">
        <v>107.95</v>
      </c>
      <c r="Z7" s="39">
        <v>106.77</v>
      </c>
      <c r="AA7" s="39">
        <v>111.59</v>
      </c>
      <c r="AB7" s="39">
        <v>115.07</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1087.04</v>
      </c>
      <c r="AU7" s="39">
        <v>1081.8900000000001</v>
      </c>
      <c r="AV7" s="39">
        <v>665.93</v>
      </c>
      <c r="AW7" s="39">
        <v>972.44</v>
      </c>
      <c r="AX7" s="39">
        <v>1023.47</v>
      </c>
      <c r="AY7" s="39">
        <v>377.63</v>
      </c>
      <c r="AZ7" s="39">
        <v>357.34</v>
      </c>
      <c r="BA7" s="39">
        <v>366.03</v>
      </c>
      <c r="BB7" s="39">
        <v>365.18</v>
      </c>
      <c r="BC7" s="39">
        <v>327.77</v>
      </c>
      <c r="BD7" s="39">
        <v>260.31</v>
      </c>
      <c r="BE7" s="39">
        <v>361.66</v>
      </c>
      <c r="BF7" s="39">
        <v>351.7</v>
      </c>
      <c r="BG7" s="39">
        <v>359.28</v>
      </c>
      <c r="BH7" s="39">
        <v>337.13</v>
      </c>
      <c r="BI7" s="39">
        <v>308.41000000000003</v>
      </c>
      <c r="BJ7" s="39">
        <v>364.71</v>
      </c>
      <c r="BK7" s="39">
        <v>373.69</v>
      </c>
      <c r="BL7" s="39">
        <v>370.12</v>
      </c>
      <c r="BM7" s="39">
        <v>371.65</v>
      </c>
      <c r="BN7" s="39">
        <v>397.1</v>
      </c>
      <c r="BO7" s="39">
        <v>275.67</v>
      </c>
      <c r="BP7" s="39">
        <v>99.47</v>
      </c>
      <c r="BQ7" s="39">
        <v>102.17</v>
      </c>
      <c r="BR7" s="39">
        <v>101.28</v>
      </c>
      <c r="BS7" s="39">
        <v>101.69</v>
      </c>
      <c r="BT7" s="39">
        <v>106.37</v>
      </c>
      <c r="BU7" s="39">
        <v>100.65</v>
      </c>
      <c r="BV7" s="39">
        <v>99.87</v>
      </c>
      <c r="BW7" s="39">
        <v>100.42</v>
      </c>
      <c r="BX7" s="39">
        <v>98.77</v>
      </c>
      <c r="BY7" s="39">
        <v>95.79</v>
      </c>
      <c r="BZ7" s="39">
        <v>100.05</v>
      </c>
      <c r="CA7" s="39">
        <v>240.5</v>
      </c>
      <c r="CB7" s="39">
        <v>233.37</v>
      </c>
      <c r="CC7" s="39">
        <v>222.18</v>
      </c>
      <c r="CD7" s="39">
        <v>217.13</v>
      </c>
      <c r="CE7" s="39">
        <v>205.59</v>
      </c>
      <c r="CF7" s="39">
        <v>170.19</v>
      </c>
      <c r="CG7" s="39">
        <v>171.81</v>
      </c>
      <c r="CH7" s="39">
        <v>171.67</v>
      </c>
      <c r="CI7" s="39">
        <v>173.67</v>
      </c>
      <c r="CJ7" s="39">
        <v>171.13</v>
      </c>
      <c r="CK7" s="39">
        <v>166.4</v>
      </c>
      <c r="CL7" s="39">
        <v>72.78</v>
      </c>
      <c r="CM7" s="39">
        <v>74.040000000000006</v>
      </c>
      <c r="CN7" s="39">
        <v>73.430000000000007</v>
      </c>
      <c r="CO7" s="39">
        <v>76.45</v>
      </c>
      <c r="CP7" s="39">
        <v>79.81</v>
      </c>
      <c r="CQ7" s="39">
        <v>59.01</v>
      </c>
      <c r="CR7" s="39">
        <v>60.03</v>
      </c>
      <c r="CS7" s="39">
        <v>59.74</v>
      </c>
      <c r="CT7" s="39">
        <v>59.67</v>
      </c>
      <c r="CU7" s="39">
        <v>60.12</v>
      </c>
      <c r="CV7" s="39">
        <v>60.69</v>
      </c>
      <c r="CW7" s="39">
        <v>92.66</v>
      </c>
      <c r="CX7" s="39">
        <v>91.91</v>
      </c>
      <c r="CY7" s="39">
        <v>92.96</v>
      </c>
      <c r="CZ7" s="39">
        <v>91.05</v>
      </c>
      <c r="DA7" s="39">
        <v>90.08</v>
      </c>
      <c r="DB7" s="39">
        <v>85.37</v>
      </c>
      <c r="DC7" s="39">
        <v>84.81</v>
      </c>
      <c r="DD7" s="39">
        <v>84.8</v>
      </c>
      <c r="DE7" s="39">
        <v>84.6</v>
      </c>
      <c r="DF7" s="39">
        <v>84.24</v>
      </c>
      <c r="DG7" s="39">
        <v>89.82</v>
      </c>
      <c r="DH7" s="39">
        <v>45.56</v>
      </c>
      <c r="DI7" s="39">
        <v>46.98</v>
      </c>
      <c r="DJ7" s="39">
        <v>48.23</v>
      </c>
      <c r="DK7" s="39">
        <v>50.03</v>
      </c>
      <c r="DL7" s="39">
        <v>51.75</v>
      </c>
      <c r="DM7" s="39">
        <v>46.9</v>
      </c>
      <c r="DN7" s="39">
        <v>47.28</v>
      </c>
      <c r="DO7" s="39">
        <v>47.66</v>
      </c>
      <c r="DP7" s="39">
        <v>48.17</v>
      </c>
      <c r="DQ7" s="39">
        <v>48.83</v>
      </c>
      <c r="DR7" s="39">
        <v>50.19</v>
      </c>
      <c r="DS7" s="39">
        <v>0</v>
      </c>
      <c r="DT7" s="39">
        <v>5.21</v>
      </c>
      <c r="DU7" s="39">
        <v>8.4600000000000009</v>
      </c>
      <c r="DV7" s="39">
        <v>9.92</v>
      </c>
      <c r="DW7" s="39">
        <v>9.84</v>
      </c>
      <c r="DX7" s="39">
        <v>12.03</v>
      </c>
      <c r="DY7" s="39">
        <v>12.19</v>
      </c>
      <c r="DZ7" s="39">
        <v>15.1</v>
      </c>
      <c r="EA7" s="39">
        <v>17.12</v>
      </c>
      <c r="EB7" s="39">
        <v>18.18</v>
      </c>
      <c r="EC7" s="39">
        <v>20.63</v>
      </c>
      <c r="ED7" s="39">
        <v>0</v>
      </c>
      <c r="EE7" s="39">
        <v>0.65</v>
      </c>
      <c r="EF7" s="39">
        <v>0.47</v>
      </c>
      <c r="EG7" s="39">
        <v>0.13</v>
      </c>
      <c r="EH7" s="39">
        <v>0</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2022-01-28T08:47:05Z</cp:lastPrinted>
  <dcterms:created xsi:type="dcterms:W3CDTF">2021-12-03T06:45:16Z</dcterms:created>
  <dcterms:modified xsi:type="dcterms:W3CDTF">2022-02-16T07:23:54Z</dcterms:modified>
  <cp:category/>
</cp:coreProperties>
</file>