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23_筑西市\"/>
    </mc:Choice>
  </mc:AlternateContent>
  <workbookProtection workbookAlgorithmName="SHA-512" workbookHashValue="uxQ3agnzosB7JWInOhOp/707sbPMNsguXlPdapaWFD1yZq56sZFYbah1sMg9OCOmO2iZmiQtH5E9+18YjNVnkw==" workbookSaltValue="94hJstvBtIFuBWgFW4cL4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I10" i="4"/>
  <c r="B10" i="4"/>
  <c r="AT8" i="4"/>
  <c r="P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<sst xmlns="http://schemas.openxmlformats.org/spreadsheetml/2006/main" count="228" uniqueCount="115">
  <si>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</si>
  <si>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</si>
  <si>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</si>
  <si>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</si>
  <si>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</si>
  <si>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</si>
  <si>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</si>
  <si>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</si>
  <si>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</si>
  <si>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</si>
  <si>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</si>
  <si>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</si>
  <si>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</si>
  <si>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</si>
  <si>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</si>
  <si>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</si>
  <si>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</si>
  <si>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</si>
  <si>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</si>
  <si>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</si>
  <si>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</si>
  <si>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</si>
  <si>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</si>
  <si>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</si>
  <si>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</si>
  <si>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</si>
  <si>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</si>
  <si>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</si>
  <si>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</si>
  <si>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</si>
  <si>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</si>
  <si>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</si>
  <si>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</si>
  <si>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</si>
  <si>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</si>
  <si>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</si>
  <si>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</si>
  <si>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</si>
  <si>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</si>
  <si>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</si>
  <si>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</si>
  <si>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</si>
  <si>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</si>
  <si>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</si>
  <si>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</si>
  <si>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</si>
  <si>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</si>
  <si>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</si>
  <si>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</si>
  <si>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</si>
  <si>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</si>
  <si>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</si>
  <si>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</si>
  <si>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</si>
  <si>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</si>
  <si>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</si>
  <si>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</si>
  <si>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</si>
  <si>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</si>
  <si>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</si>
  <si>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</si>
  <si>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</si>
  <si>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</si>
  <si>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</si>
  <si>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</si>
  <si>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</si>
  <si>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</si>
  <si>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</si>
  <si>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</si>
  <si>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</si>
  <si>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</si>
  <si>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</si>
  <si>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</si>
  <si>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</si>
  <si>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</si>
  <si>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</si>
  <si>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</si>
  <si>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</si>
  <si>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</si>
  <si>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</si>
  <si>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</si>
  <si>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</si>
  <si>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</si>
  <si>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</si>
  <si>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</si>
  <si>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</si>
  <si>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</si>
  <si>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</si>
  <si>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</si>
  <si>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</si>
  <si>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</si>
  <si>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</si>
  <si>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</si>
  <si>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</si>
  <si>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</si>
  <si>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</si>
  <si>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</si>
  <si>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</si>
  <si>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</si>
  <si>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</si>
  <si>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</si>
  <si>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</si>
  <si>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</si>
  <si>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</si>
  <si>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</si>
  <si>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</si>
  <si>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</si>
  <si>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</si>
  <si>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</si>
  <si>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</si>
  <si>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</si>
  <si>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</si>
  <si>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人口減少に伴い給水収益の増加が見込めない一方、老朽化や耐震化に伴う施設更新費用が増加してくることから、より一層の費用削減に取り組むなど効率的な維持管理に努めるとともに、計画的に施設の延命化や更新費用の平準化を図っていく必要がある。</t>
    <phoneticPr fontId="4"/>
  </si>
  <si>
    <t>①経常収支比率は100％を超え、②累積欠損金がないことから、概ね健全な経営が行われているといえる。しかしながら、収益に対して費用が増加傾向にあり、費用の削減を図っていく必要がある。
③流動比率は、100％を超え増加傾向にあるものの、類似団体平均値を大きく下回っており、支払能力を高める必要がある。
④企業債残高対給水収益比率は、給水収益の増加が見込めない中、施設更新事業が継続することから、今後も同程度の水準で推移することが見込まれる。類似団体平均値を上回っており、より一層計画的に更新を進めていく必要がある。
⑤料金回収率は、新型コロナウイルス感染症拡大に伴う支援のため水道料金の減免を実施したことにより、100％を超えたものの減少したが一時的なものといえる。
⑥給水原価は、類似団体平均値を上回っており、有収水量の増加や費用削減に取り組む必要がある。
⑦施設利用率は、類似団体平均値を大きく上回り高い水準で推移していることから、効率の良い稼働をしているといえるが、一方で施設能力に余裕がないともいえるので、適切な施設運営を行っていく必要がある。
⑧有収率は、老朽管の更新や漏水調査の実施により若干増加したものの、類似団体平均値を下回っており、今後も継続して実施していく必要がある。</t>
    <phoneticPr fontId="4"/>
  </si>
  <si>
    <t>水道事業の開始が早かった下館地区の施設等が大半を占めることから、①有形固定資産減価償却率が高く、類似団体平均値を上回っており、老朽化が進んでいるといえる。一方、②管路経年化率は、類似団体平均値を下回っているが、2030年頃から法定耐用年数を経過する管路が増加する。③管路更新率は、重要度の高い石綿セメント管等の更新を優先して実施していることから、類似団体平均値を上回っている。
これを踏まえ、施設更新は計画的かつ効率的に取り組む必要がある。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</si>
</sst>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0.79</c:v>
                </c:pt>
                <c:pt idx="1">
                  <c:v>1.06</c:v>
                </c:pt>
                <c:pt idx="2">
                  <c:v>0.83</c:v>
                </c:pt>
                <c:pt idx="3">
                  <c:v>1.06</c:v>
                </c:pt>
                <c:pt idx="4">
                  <c:v>0.62</c:v>
                </c:pt>
              </c:numCache>
            </c:numRef>
          </c:val>
          <c:extLst>
            <c:ext xmlns:c16="http://schemas.microsoft.com/office/drawing/2014/chart" uri="{C3380CC4-5D6E-409C-BE32-E72D297353CC}">
              <c16:uniqueId val="{00000000-D3EE-46CD-9442-07A8104813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D3EE-46CD-9442-07A8104813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88.01</c:v>
                </c:pt>
                <c:pt idx="1">
                  <c:v>90.78</c:v>
                </c:pt>
                <c:pt idx="2">
                  <c:v>89.38</c:v>
                </c:pt>
                <c:pt idx="3">
                  <c:v>91.61</c:v>
                </c:pt>
                <c:pt idx="4">
                  <c:v>91.33</c:v>
                </c:pt>
              </c:numCache>
            </c:numRef>
          </c:val>
          <c:extLst>
            <c:ext xmlns:c16="http://schemas.microsoft.com/office/drawing/2014/chart" uri="{C3380CC4-5D6E-409C-BE32-E72D297353CC}">
              <c16:uniqueId val="{00000000-A309-4A29-A032-7556E3DC17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309-4A29-A032-7556E3DC17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82.45</c:v>
                </c:pt>
                <c:pt idx="1">
                  <c:v>81.5</c:v>
                </c:pt>
                <c:pt idx="2">
                  <c:v>82.76</c:v>
                </c:pt>
                <c:pt idx="3">
                  <c:v>81.03</c:v>
                </c:pt>
                <c:pt idx="4">
                  <c:v>82.88</c:v>
                </c:pt>
              </c:numCache>
            </c:numRef>
          </c:val>
          <c:extLst>
            <c:ext xmlns:c16="http://schemas.microsoft.com/office/drawing/2014/chart" uri="{C3380CC4-5D6E-409C-BE32-E72D297353CC}">
              <c16:uniqueId val="{00000000-E346-4B80-B30A-56287E069C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E346-4B80-B30A-56287E069C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117.99</c:v>
                </c:pt>
                <c:pt idx="1">
                  <c:v>116.38</c:v>
                </c:pt>
                <c:pt idx="2">
                  <c:v>115.52</c:v>
                </c:pt>
                <c:pt idx="3">
                  <c:v>110.65</c:v>
                </c:pt>
                <c:pt idx="4">
                  <c:v>111.97</c:v>
                </c:pt>
              </c:numCache>
            </c:numRef>
          </c:val>
          <c:extLst>
            <c:ext xmlns:c16="http://schemas.microsoft.com/office/drawing/2014/chart" uri="{C3380CC4-5D6E-409C-BE32-E72D297353CC}">
              <c16:uniqueId val="{00000000-3FEF-447F-96A4-E7E7C1013B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FEF-447F-96A4-E7E7C1013B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52.85</c:v>
                </c:pt>
                <c:pt idx="1">
                  <c:v>53.73</c:v>
                </c:pt>
                <c:pt idx="2">
                  <c:v>54.61</c:v>
                </c:pt>
                <c:pt idx="3">
                  <c:v>55.14</c:v>
                </c:pt>
                <c:pt idx="4">
                  <c:v>55.61</c:v>
                </c:pt>
              </c:numCache>
            </c:numRef>
          </c:val>
          <c:extLst>
            <c:ext xmlns:c16="http://schemas.microsoft.com/office/drawing/2014/chart" uri="{C3380CC4-5D6E-409C-BE32-E72D297353CC}">
              <c16:uniqueId val="{00000000-F766-48ED-AE29-11F90FD248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766-48ED-AE29-11F90FD248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1.71</c:v>
                </c:pt>
                <c:pt idx="1">
                  <c:v>1.95</c:v>
                </c:pt>
                <c:pt idx="2">
                  <c:v>2.54</c:v>
                </c:pt>
                <c:pt idx="3">
                  <c:v>2.46</c:v>
                </c:pt>
                <c:pt idx="4">
                  <c:v>4.76</c:v>
                </c:pt>
              </c:numCache>
            </c:numRef>
          </c:val>
          <c:extLst>
            <c:ext xmlns:c16="http://schemas.microsoft.com/office/drawing/2014/chart" uri="{C3380CC4-5D6E-409C-BE32-E72D297353CC}">
              <c16:uniqueId val="{00000000-61C2-4E64-B139-2D1541F245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61C2-4E64-B139-2D1541F245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E8-445B-815F-0F473C2B64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BFE8-445B-815F-0F473C2B64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126.75</c:v>
                </c:pt>
                <c:pt idx="1">
                  <c:v>124.32</c:v>
                </c:pt>
                <c:pt idx="2">
                  <c:v>157.57</c:v>
                </c:pt>
                <c:pt idx="3">
                  <c:v>177.36</c:v>
                </c:pt>
                <c:pt idx="4">
                  <c:v>171.38</c:v>
                </c:pt>
              </c:numCache>
            </c:numRef>
          </c:val>
          <c:extLst>
            <c:ext xmlns:c16="http://schemas.microsoft.com/office/drawing/2014/chart" uri="{C3380CC4-5D6E-409C-BE32-E72D297353CC}">
              <c16:uniqueId val="{00000000-4D0D-4F1F-8ECC-AF9B78ED14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D0D-4F1F-8ECC-AF9B78ED14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433.56</c:v>
                </c:pt>
                <c:pt idx="1">
                  <c:v>416.22</c:v>
                </c:pt>
                <c:pt idx="2">
                  <c:v>409.85</c:v>
                </c:pt>
                <c:pt idx="3">
                  <c:v>416.37</c:v>
                </c:pt>
                <c:pt idx="4">
                  <c:v>450.06</c:v>
                </c:pt>
              </c:numCache>
            </c:numRef>
          </c:val>
          <c:extLst>
            <c:ext xmlns:c16="http://schemas.microsoft.com/office/drawing/2014/chart" uri="{C3380CC4-5D6E-409C-BE32-E72D297353CC}">
              <c16:uniqueId val="{00000000-255A-4BF2-AA06-CCD3F4B1D1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55A-4BF2-AA06-CCD3F4B1D1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114.69</c:v>
                </c:pt>
                <c:pt idx="1">
                  <c:v>111.98</c:v>
                </c:pt>
                <c:pt idx="2">
                  <c:v>111.57</c:v>
                </c:pt>
                <c:pt idx="3">
                  <c:v>106.83</c:v>
                </c:pt>
                <c:pt idx="4">
                  <c:v>101.99</c:v>
                </c:pt>
              </c:numCache>
            </c:numRef>
          </c:val>
          <c:extLst>
            <c:ext xmlns:c16="http://schemas.microsoft.com/office/drawing/2014/chart" uri="{C3380CC4-5D6E-409C-BE32-E72D297353CC}">
              <c16:uniqueId val="{00000000-7D36-41FE-B4CC-1F04EB8151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7D36-41FE-B4CC-1F04EB8151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196.22</c:v>
                </c:pt>
                <c:pt idx="1">
                  <c:v>200.75</c:v>
                </c:pt>
                <c:pt idx="2">
                  <c:v>201.62</c:v>
                </c:pt>
                <c:pt idx="3">
                  <c:v>210.2</c:v>
                </c:pt>
                <c:pt idx="4">
                  <c:v>208.01</c:v>
                </c:pt>
              </c:numCache>
            </c:numRef>
          </c:val>
          <c:extLst>
            <c:ext xmlns:c16="http://schemas.microsoft.com/office/drawing/2014/chart" uri="{C3380CC4-5D6E-409C-BE32-E72D297353CC}">
              <c16:uniqueId val="{00000000-5EBC-4EA5-AF14-F1D5E57406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EBC-4EA5-AF14-F1D5E57406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筑西市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103243</v>
      </c>
      <c r="AM8" s="71"/>
      <c r="AN8" s="71"/>
      <c r="AO8" s="71"/>
      <c r="AP8" s="71"/>
      <c r="AQ8" s="71"/>
      <c r="AR8" s="71"/>
      <c r="AS8" s="71"/>
      <c r="AT8" s="67">
        <f>データ!$S$6</f>
        <v>205.3</v>
      </c>
      <c r="AU8" s="68"/>
      <c r="AV8" s="68"/>
      <c r="AW8" s="68"/>
      <c r="AX8" s="68"/>
      <c r="AY8" s="68"/>
      <c r="AZ8" s="68"/>
      <c r="BA8" s="68"/>
      <c r="BB8" s="70">
        <f>データ!$T$6</f>
        <v>502.89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51.92</v>
      </c>
      <c r="J10" s="68"/>
      <c r="K10" s="68"/>
      <c r="L10" s="68"/>
      <c r="M10" s="68"/>
      <c r="N10" s="68"/>
      <c r="O10" s="69"/>
      <c r="P10" s="70">
        <f>データ!$P$6</f>
        <v>86.21</v>
      </c>
      <c r="Q10" s="70"/>
      <c r="R10" s="70"/>
      <c r="S10" s="70"/>
      <c r="T10" s="70"/>
      <c r="U10" s="70"/>
      <c r="V10" s="70"/>
      <c r="W10" s="71">
        <f>データ!$Q$6</f>
        <v>4290</v>
      </c>
      <c r="X10" s="71"/>
      <c r="Y10" s="71"/>
      <c r="Z10" s="71"/>
      <c r="AA10" s="71"/>
      <c r="AB10" s="71"/>
      <c r="AC10" s="71"/>
      <c r="AD10" s="2"/>
      <c r="AE10" s="2"/>
      <c r="AF10" s="2"/>
      <c r="AG10" s="2"/>
      <c r="AH10" s="4"/>
      <c r="AI10" s="4"/>
      <c r="AJ10" s="4"/>
      <c r="AK10" s="4"/>
      <c r="AL10" s="71">
        <f>データ!$U$6</f>
        <v>88755</v>
      </c>
      <c r="AM10" s="71"/>
      <c r="AN10" s="71"/>
      <c r="AO10" s="71"/>
      <c r="AP10" s="71"/>
      <c r="AQ10" s="71"/>
      <c r="AR10" s="71"/>
      <c r="AS10" s="71"/>
      <c r="AT10" s="67">
        <f>データ!$V$6</f>
        <v>205.3</v>
      </c>
      <c r="AU10" s="68"/>
      <c r="AV10" s="68"/>
      <c r="AW10" s="68"/>
      <c r="AX10" s="68"/>
      <c r="AY10" s="68"/>
      <c r="AZ10" s="68"/>
      <c r="BA10" s="68"/>
      <c r="BB10" s="70">
        <f>データ!$W$6</f>
        <v>432.32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V06SYBJzXURwmDhqXrFYdEMcoaCOFON2QscuSHQgpuZqzS+/ztuAcQsvtQPifTLMzNHTX9Dd0dK1R91Si1fhQ==" saltValue="XSqsralDtu7StL3YxO/s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82279</v>
      </c>
      <c r="D6" s="34">
        <f t="shared" si="3"/>
        <v>46</v>
      </c>
      <c r="E6" s="34">
        <f t="shared" si="3"/>
        <v>1</v>
      </c>
      <c r="F6" s="34">
        <f t="shared" si="3"/>
        <v>0</v>
      </c>
      <c r="G6" s="34">
        <f t="shared" si="3"/>
        <v>1</v>
      </c>
      <c r="H6" s="34" t="str">
        <f t="shared" si="3"/>
        <v>茨城県　筑西市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51.92</v>
      </c>
      <c r="P6" s="35">
        <f t="shared" si="3"/>
        <v>86.21</v>
      </c>
      <c r="Q6" s="35">
        <f t="shared" si="3"/>
        <v>4290</v>
      </c>
      <c r="R6" s="35">
        <f t="shared" si="3"/>
        <v>103243</v>
      </c>
      <c r="S6" s="35">
        <f t="shared" si="3"/>
        <v>205.3</v>
      </c>
      <c r="T6" s="35">
        <f t="shared" si="3"/>
        <v>502.89</v>
      </c>
      <c r="U6" s="35">
        <f t="shared" si="3"/>
        <v>88755</v>
      </c>
      <c r="V6" s="35">
        <f t="shared" si="3"/>
        <v>205.3</v>
      </c>
      <c r="W6" s="35">
        <f t="shared" si="3"/>
        <v>432.32</v>
      </c>
      <c r="X6" s="36">
        <f>IF(X7="",NA(),X7)</f>
        <v>117.99</v>
      </c>
      <c r="Y6" s="36">
        <f t="shared" ref="Y6:AG6" si="4">IF(Y7="",NA(),Y7)</f>
        <v>116.38</v>
      </c>
      <c r="Z6" s="36">
        <f t="shared" si="4"/>
        <v>115.52</v>
      </c>
      <c r="AA6" s="36">
        <f t="shared" si="4"/>
        <v>110.65</v>
      </c>
      <c r="AB6" s="36">
        <f t="shared" si="4"/>
        <v>111.97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126.75</v>
      </c>
      <c r="AU6" s="36">
        <f t="shared" ref="AU6:BC6" si="6">IF(AU7="",NA(),AU7)</f>
        <v>124.32</v>
      </c>
      <c r="AV6" s="36">
        <f t="shared" si="6"/>
        <v>157.57</v>
      </c>
      <c r="AW6" s="36">
        <f t="shared" si="6"/>
        <v>177.36</v>
      </c>
      <c r="AX6" s="36">
        <f t="shared" si="6"/>
        <v>171.38</v>
      </c>
      <c r="AY6" s="36">
        <f t="shared" si="6"/>
        <v>357.82</v>
      </c>
      <c r="AZ6" s="36">
        <f t="shared" si="6"/>
        <v>355.5</v>
      </c>
      <c r="BA6" s="36">
        <f t="shared" si="6"/>
        <v>349.83</v>
      </c>
      <c r="BB6" s="36">
        <f t="shared" si="6"/>
        <v>360.86</v>
      </c>
      <c r="BC6" s="36">
        <f t="shared" si="6"/>
        <v>350.79</v>
      </c>
      <c r="BD6" s="35" t="str">
        <f>IF(BD7="","",IF(BD7="-","【-】","【"&amp;SUBSTITUTE(TEXT(BD7,"#,##0.00"),"-","△")&amp;"】"))</f>
        <v>【260.31】</v>
      </c>
      <c r="BE6" s="36">
        <f>IF(BE7="",NA(),BE7)</f>
        <v>433.56</v>
      </c>
      <c r="BF6" s="36">
        <f t="shared" ref="BF6:BN6" si="7">IF(BF7="",NA(),BF7)</f>
        <v>416.22</v>
      </c>
      <c r="BG6" s="36">
        <f t="shared" si="7"/>
        <v>409.85</v>
      </c>
      <c r="BH6" s="36">
        <f t="shared" si="7"/>
        <v>416.37</v>
      </c>
      <c r="BI6" s="36">
        <f t="shared" si="7"/>
        <v>450.06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114.69</v>
      </c>
      <c r="BQ6" s="36">
        <f t="shared" ref="BQ6:BY6" si="8">IF(BQ7="",NA(),BQ7)</f>
        <v>111.98</v>
      </c>
      <c r="BR6" s="36">
        <f t="shared" si="8"/>
        <v>111.57</v>
      </c>
      <c r="BS6" s="36">
        <f t="shared" si="8"/>
        <v>106.83</v>
      </c>
      <c r="BT6" s="36">
        <f t="shared" si="8"/>
        <v>101.99</v>
      </c>
      <c r="BU6" s="36">
        <f t="shared" si="8"/>
        <v>106.01</v>
      </c>
      <c r="BV6" s="36">
        <f t="shared" si="8"/>
        <v>104.57</v>
      </c>
      <c r="BW6" s="36">
        <f t="shared" si="8"/>
        <v>103.54</v>
      </c>
      <c r="BX6" s="36">
        <f t="shared" si="8"/>
        <v>103.32</v>
      </c>
      <c r="BY6" s="36">
        <f t="shared" si="8"/>
        <v>100.85</v>
      </c>
      <c r="BZ6" s="35" t="str">
        <f>IF(BZ7="","",IF(BZ7="-","【-】","【"&amp;SUBSTITUTE(TEXT(BZ7,"#,##0.00"),"-","△")&amp;"】"))</f>
        <v>【100.05】</v>
      </c>
      <c r="CA6" s="36">
        <f>IF(CA7="",NA(),CA7)</f>
        <v>196.22</v>
      </c>
      <c r="CB6" s="36">
        <f t="shared" ref="CB6:CJ6" si="9">IF(CB7="",NA(),CB7)</f>
        <v>200.75</v>
      </c>
      <c r="CC6" s="36">
        <f t="shared" si="9"/>
        <v>201.62</v>
      </c>
      <c r="CD6" s="36">
        <f t="shared" si="9"/>
        <v>210.2</v>
      </c>
      <c r="CE6" s="36">
        <f t="shared" si="9"/>
        <v>208.01</v>
      </c>
      <c r="CF6" s="36">
        <f t="shared" si="9"/>
        <v>162.24</v>
      </c>
      <c r="CG6" s="36">
        <f t="shared" si="9"/>
        <v>165.47</v>
      </c>
      <c r="CH6" s="36">
        <f t="shared" si="9"/>
        <v>167.46</v>
      </c>
      <c r="CI6" s="36">
        <f t="shared" si="9"/>
        <v>168.56</v>
      </c>
      <c r="CJ6" s="36">
        <f t="shared" si="9"/>
        <v>167.1</v>
      </c>
      <c r="CK6" s="35" t="str">
        <f>IF(CK7="","",IF(CK7="-","【-】","【"&amp;SUBSTITUTE(TEXT(CK7,"#,##0.00"),"-","△")&amp;"】"))</f>
        <v>【166.40】</v>
      </c>
      <c r="CL6" s="36">
        <f>IF(CL7="",NA(),CL7)</f>
        <v>88.01</v>
      </c>
      <c r="CM6" s="36">
        <f t="shared" ref="CM6:CU6" si="10">IF(CM7="",NA(),CM7)</f>
        <v>90.78</v>
      </c>
      <c r="CN6" s="36">
        <f t="shared" si="10"/>
        <v>89.38</v>
      </c>
      <c r="CO6" s="36">
        <f t="shared" si="10"/>
        <v>91.61</v>
      </c>
      <c r="CP6" s="36">
        <f t="shared" si="10"/>
        <v>91.33</v>
      </c>
      <c r="CQ6" s="36">
        <f t="shared" si="10"/>
        <v>59.11</v>
      </c>
      <c r="CR6" s="36">
        <f t="shared" si="10"/>
        <v>59.74</v>
      </c>
      <c r="CS6" s="36">
        <f t="shared" si="10"/>
        <v>59.46</v>
      </c>
      <c r="CT6" s="36">
        <f t="shared" si="10"/>
        <v>59.51</v>
      </c>
      <c r="CU6" s="36">
        <f t="shared" si="10"/>
        <v>59.91</v>
      </c>
      <c r="CV6" s="35" t="str">
        <f>IF(CV7="","",IF(CV7="-","【-】","【"&amp;SUBSTITUTE(TEXT(CV7,"#,##0.00"),"-","△")&amp;"】"))</f>
        <v>【60.69】</v>
      </c>
      <c r="CW6" s="36">
        <f>IF(CW7="",NA(),CW7)</f>
        <v>82.45</v>
      </c>
      <c r="CX6" s="36">
        <f t="shared" ref="CX6:DF6" si="11">IF(CX7="",NA(),CX7)</f>
        <v>81.5</v>
      </c>
      <c r="CY6" s="36">
        <f t="shared" si="11"/>
        <v>82.76</v>
      </c>
      <c r="CZ6" s="36">
        <f t="shared" si="11"/>
        <v>81.03</v>
      </c>
      <c r="DA6" s="36">
        <f t="shared" si="11"/>
        <v>82.88</v>
      </c>
      <c r="DB6" s="36">
        <f t="shared" si="11"/>
        <v>87.91</v>
      </c>
      <c r="DC6" s="36">
        <f t="shared" si="11"/>
        <v>87.28</v>
      </c>
      <c r="DD6" s="36">
        <f t="shared" si="11"/>
        <v>87.41</v>
      </c>
      <c r="DE6" s="36">
        <f t="shared" si="11"/>
        <v>87.08</v>
      </c>
      <c r="DF6" s="36">
        <f t="shared" si="11"/>
        <v>87.26</v>
      </c>
      <c r="DG6" s="35" t="str">
        <f>IF(DG7="","",IF(DG7="-","【-】","【"&amp;SUBSTITUTE(TEXT(DG7,"#,##0.00"),"-","△")&amp;"】"))</f>
        <v>【89.82】</v>
      </c>
      <c r="DH6" s="36">
        <f>IF(DH7="",NA(),DH7)</f>
        <v>52.85</v>
      </c>
      <c r="DI6" s="36">
        <f t="shared" ref="DI6:DQ6" si="12">IF(DI7="",NA(),DI7)</f>
        <v>53.73</v>
      </c>
      <c r="DJ6" s="36">
        <f t="shared" si="12"/>
        <v>54.61</v>
      </c>
      <c r="DK6" s="36">
        <f t="shared" si="12"/>
        <v>55.14</v>
      </c>
      <c r="DL6" s="36">
        <f t="shared" si="12"/>
        <v>55.61</v>
      </c>
      <c r="DM6" s="36">
        <f t="shared" si="12"/>
        <v>46.88</v>
      </c>
      <c r="DN6" s="36">
        <f t="shared" si="12"/>
        <v>46.94</v>
      </c>
      <c r="DO6" s="36">
        <f t="shared" si="12"/>
        <v>47.62</v>
      </c>
      <c r="DP6" s="36">
        <f t="shared" si="12"/>
        <v>48.55</v>
      </c>
      <c r="DQ6" s="36">
        <f t="shared" si="12"/>
        <v>49.2</v>
      </c>
      <c r="DR6" s="35" t="str">
        <f>IF(DR7="","",IF(DR7="-","【-】","【"&amp;SUBSTITUTE(TEXT(DR7,"#,##0.00"),"-","△")&amp;"】"))</f>
        <v>【50.19】</v>
      </c>
      <c r="DS6" s="36">
        <f>IF(DS7="",NA(),DS7)</f>
        <v>1.71</v>
      </c>
      <c r="DT6" s="36">
        <f t="shared" ref="DT6:EB6" si="13">IF(DT7="",NA(),DT7)</f>
        <v>1.95</v>
      </c>
      <c r="DU6" s="36">
        <f t="shared" si="13"/>
        <v>2.54</v>
      </c>
      <c r="DV6" s="36">
        <f t="shared" si="13"/>
        <v>2.46</v>
      </c>
      <c r="DW6" s="36">
        <f t="shared" si="13"/>
        <v>4.76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0.79</v>
      </c>
      <c r="EE6" s="36">
        <f t="shared" ref="EE6:EM6" si="14">IF(EE7="",NA(),EE7)</f>
        <v>1.06</v>
      </c>
      <c r="EF6" s="36">
        <f t="shared" si="14"/>
        <v>0.83</v>
      </c>
      <c r="EG6" s="36">
        <f t="shared" si="14"/>
        <v>1.06</v>
      </c>
      <c r="EH6" s="36">
        <f t="shared" si="14"/>
        <v>0.62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82279</v>
      </c>
      <c r="D7" s="38">
        <v>46</v>
      </c>
      <c r="E7" s="38">
        <v>1</v>
      </c>
      <c r="F7" s="38">
        <v>0</v>
      </c>
      <c r="G7" s="38">
        <v>1</v>
      </c>
      <c r="H7" s="38" t="s">
        <v>93</v>
      </c>
      <c r="I7" s="38" t="s">
        <v>94</v>
      </c>
      <c r="J7" s="38" t="s">
        <v>95</v>
      </c>
      <c r="K7" s="38" t="s">
        <v>96</v>
      </c>
      <c r="L7" s="38" t="s">
        <v>97</v>
      </c>
      <c r="M7" s="38" t="s">
        <v>98</v>
      </c>
      <c r="N7" s="39" t="s">
        <v>99</v>
      </c>
      <c r="O7" s="39">
        <v>51.92</v>
      </c>
      <c r="P7" s="39">
        <v>86.21</v>
      </c>
      <c r="Q7" s="39">
        <v>4290</v>
      </c>
      <c r="R7" s="39">
        <v>103243</v>
      </c>
      <c r="S7" s="39">
        <v>205.3</v>
      </c>
      <c r="T7" s="39">
        <v>502.89</v>
      </c>
      <c r="U7" s="39">
        <v>88755</v>
      </c>
      <c r="V7" s="39">
        <v>205.3</v>
      </c>
      <c r="W7" s="39">
        <v>432.32</v>
      </c>
      <c r="X7" s="39">
        <v>117.99</v>
      </c>
      <c r="Y7" s="39">
        <v>116.38</v>
      </c>
      <c r="Z7" s="39">
        <v>115.52</v>
      </c>
      <c r="AA7" s="39">
        <v>110.65</v>
      </c>
      <c r="AB7" s="39">
        <v>111.97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126.75</v>
      </c>
      <c r="AU7" s="39">
        <v>124.32</v>
      </c>
      <c r="AV7" s="39">
        <v>157.57</v>
      </c>
      <c r="AW7" s="39">
        <v>177.36</v>
      </c>
      <c r="AX7" s="39">
        <v>171.38</v>
      </c>
      <c r="AY7" s="39">
        <v>357.82</v>
      </c>
      <c r="AZ7" s="39">
        <v>355.5</v>
      </c>
      <c r="BA7" s="39">
        <v>349.83</v>
      </c>
      <c r="BB7" s="39">
        <v>360.86</v>
      </c>
      <c r="BC7" s="39">
        <v>350.79</v>
      </c>
      <c r="BD7" s="39">
        <v>260.31</v>
      </c>
      <c r="BE7" s="39">
        <v>433.56</v>
      </c>
      <c r="BF7" s="39">
        <v>416.22</v>
      </c>
      <c r="BG7" s="39">
        <v>409.85</v>
      </c>
      <c r="BH7" s="39">
        <v>416.37</v>
      </c>
      <c r="BI7" s="39">
        <v>450.06</v>
      </c>
      <c r="BJ7" s="39">
        <v>307.45999999999998</v>
      </c>
      <c r="BK7" s="39">
        <v>312.58</v>
      </c>
      <c r="BL7" s="39">
        <v>314.87</v>
      </c>
      <c r="BM7" s="39">
        <v>309.27999999999997</v>
      </c>
      <c r="BN7" s="39">
        <v>322.92</v>
      </c>
      <c r="BO7" s="39">
        <v>275.67</v>
      </c>
      <c r="BP7" s="39">
        <v>114.69</v>
      </c>
      <c r="BQ7" s="39">
        <v>111.98</v>
      </c>
      <c r="BR7" s="39">
        <v>111.57</v>
      </c>
      <c r="BS7" s="39">
        <v>106.83</v>
      </c>
      <c r="BT7" s="39">
        <v>101.99</v>
      </c>
      <c r="BU7" s="39">
        <v>106.01</v>
      </c>
      <c r="BV7" s="39">
        <v>104.57</v>
      </c>
      <c r="BW7" s="39">
        <v>103.54</v>
      </c>
      <c r="BX7" s="39">
        <v>103.32</v>
      </c>
      <c r="BY7" s="39">
        <v>100.85</v>
      </c>
      <c r="BZ7" s="39">
        <v>100.05</v>
      </c>
      <c r="CA7" s="39">
        <v>196.22</v>
      </c>
      <c r="CB7" s="39">
        <v>200.75</v>
      </c>
      <c r="CC7" s="39">
        <v>201.62</v>
      </c>
      <c r="CD7" s="39">
        <v>210.2</v>
      </c>
      <c r="CE7" s="39">
        <v>208.01</v>
      </c>
      <c r="CF7" s="39">
        <v>162.24</v>
      </c>
      <c r="CG7" s="39">
        <v>165.47</v>
      </c>
      <c r="CH7" s="39">
        <v>167.46</v>
      </c>
      <c r="CI7" s="39">
        <v>168.56</v>
      </c>
      <c r="CJ7" s="39">
        <v>167.1</v>
      </c>
      <c r="CK7" s="39">
        <v>166.4</v>
      </c>
      <c r="CL7" s="39">
        <v>88.01</v>
      </c>
      <c r="CM7" s="39">
        <v>90.78</v>
      </c>
      <c r="CN7" s="39">
        <v>89.38</v>
      </c>
      <c r="CO7" s="39">
        <v>91.61</v>
      </c>
      <c r="CP7" s="39">
        <v>91.33</v>
      </c>
      <c r="CQ7" s="39">
        <v>59.11</v>
      </c>
      <c r="CR7" s="39">
        <v>59.74</v>
      </c>
      <c r="CS7" s="39">
        <v>59.46</v>
      </c>
      <c r="CT7" s="39">
        <v>59.51</v>
      </c>
      <c r="CU7" s="39">
        <v>59.91</v>
      </c>
      <c r="CV7" s="39">
        <v>60.69</v>
      </c>
      <c r="CW7" s="39">
        <v>82.45</v>
      </c>
      <c r="CX7" s="39">
        <v>81.5</v>
      </c>
      <c r="CY7" s="39">
        <v>82.76</v>
      </c>
      <c r="CZ7" s="39">
        <v>81.03</v>
      </c>
      <c r="DA7" s="39">
        <v>82.88</v>
      </c>
      <c r="DB7" s="39">
        <v>87.91</v>
      </c>
      <c r="DC7" s="39">
        <v>87.28</v>
      </c>
      <c r="DD7" s="39">
        <v>87.41</v>
      </c>
      <c r="DE7" s="39">
        <v>87.08</v>
      </c>
      <c r="DF7" s="39">
        <v>87.26</v>
      </c>
      <c r="DG7" s="39">
        <v>89.82</v>
      </c>
      <c r="DH7" s="39">
        <v>52.85</v>
      </c>
      <c r="DI7" s="39">
        <v>53.73</v>
      </c>
      <c r="DJ7" s="39">
        <v>54.61</v>
      </c>
      <c r="DK7" s="39">
        <v>55.14</v>
      </c>
      <c r="DL7" s="39">
        <v>55.61</v>
      </c>
      <c r="DM7" s="39">
        <v>46.88</v>
      </c>
      <c r="DN7" s="39">
        <v>46.94</v>
      </c>
      <c r="DO7" s="39">
        <v>47.62</v>
      </c>
      <c r="DP7" s="39">
        <v>48.55</v>
      </c>
      <c r="DQ7" s="39">
        <v>49.2</v>
      </c>
      <c r="DR7" s="39">
        <v>50.19</v>
      </c>
      <c r="DS7" s="39">
        <v>1.71</v>
      </c>
      <c r="DT7" s="39">
        <v>1.95</v>
      </c>
      <c r="DU7" s="39">
        <v>2.54</v>
      </c>
      <c r="DV7" s="39">
        <v>2.46</v>
      </c>
      <c r="DW7" s="39">
        <v>4.76</v>
      </c>
      <c r="DX7" s="39">
        <v>13.39</v>
      </c>
      <c r="DY7" s="39">
        <v>14.48</v>
      </c>
      <c r="DZ7" s="39">
        <v>16.27</v>
      </c>
      <c r="EA7" s="39">
        <v>17.11</v>
      </c>
      <c r="EB7" s="39">
        <v>18.329999999999998</v>
      </c>
      <c r="EC7" s="39">
        <v>20.63</v>
      </c>
      <c r="ED7" s="39">
        <v>0.79</v>
      </c>
      <c r="EE7" s="39">
        <v>1.06</v>
      </c>
      <c r="EF7" s="39">
        <v>0.83</v>
      </c>
      <c r="EG7" s="39">
        <v>1.06</v>
      </c>
      <c r="EH7" s="39">
        <v>0.62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2022-01-26T07:18:19Z</cp:lastPrinted>
  <dcterms:created xsi:type="dcterms:W3CDTF">2021-12-03T06:45:15Z</dcterms:created>
  <dcterms:modified xsi:type="dcterms:W3CDTF">2022-02-10T11:33:47Z</dcterms:modified>
  <cp:category/>
</cp:coreProperties>
</file>