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P6R4MrNp/r+reQLoQJy7yaZmzSz+KvBvlbQoJR1vTdVMsjOW8KUTEsavmkzEl+0ZXJJs8aiUytDGZ9Yy7UUt6Q==" workbookSaltValue="Iq3vZQDeyry+KmW8LjSF6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F85" i="4"/>
  <c r="E85" i="4"/>
  <c r="BB10" i="4"/>
  <c r="AT10" i="4"/>
  <c r="AL10" i="4"/>
  <c r="W10" i="4"/>
  <c r="B10" i="4"/>
  <c r="BB8" i="4"/>
  <c r="AT8" i="4"/>
  <c r="AL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<sst xmlns="http://schemas.openxmlformats.org/spreadsheetml/2006/main" count="228" uniqueCount="114">
  <si>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</si>
  <si>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</si>
  <si>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</si>
  <si>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</si>
  <si>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</si>
  <si>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</si>
  <si>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</si>
  <si>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</si>
  <si>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</si>
  <si>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</si>
  <si>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</si>
  <si>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</si>
  <si>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</si>
  <si>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</si>
  <si>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</si>
  <si>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</si>
  <si>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</si>
  <si>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</si>
  <si>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</si>
  <si>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</si>
  <si>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</si>
  <si>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</si>
  <si>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</si>
  <si>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</si>
  <si>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</si>
  <si>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</si>
  <si>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</si>
  <si>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</si>
  <si>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</si>
  <si>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</si>
  <si>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</si>
  <si>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</si>
  <si>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</si>
  <si>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</si>
  <si>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</si>
  <si>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</si>
  <si>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</si>
  <si>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</si>
  <si>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</si>
  <si>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</si>
  <si>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</si>
  <si>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</si>
  <si>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</si>
  <si>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</si>
  <si>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</si>
  <si>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</si>
  <si>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</si>
  <si>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</si>
  <si>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</si>
  <si>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</si>
  <si>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</si>
  <si>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</si>
  <si>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</si>
  <si>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</si>
  <si>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</si>
  <si>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</si>
  <si>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</si>
  <si>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</si>
  <si>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</si>
  <si>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</si>
  <si>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</si>
  <si>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</si>
  <si>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</si>
  <si>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</si>
  <si>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</si>
  <si>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</si>
  <si>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</si>
  <si>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</si>
  <si>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</si>
  <si>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</si>
  <si>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</si>
  <si>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</si>
  <si>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</si>
  <si>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</si>
  <si>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</si>
  <si>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</si>
  <si>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</si>
  <si>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</si>
  <si>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</si>
  <si>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</si>
  <si>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</si>
  <si>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</si>
  <si>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</si>
  <si>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</si>
  <si>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</si>
  <si>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</si>
  <si>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</si>
  <si>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</si>
  <si>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</si>
  <si>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</si>
  <si>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</si>
  <si>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</si>
  <si>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</si>
  <si>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</si>
  <si>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</si>
  <si>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</si>
  <si>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</si>
  <si>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</si>
  <si>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</si>
  <si>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</si>
  <si>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</si>
  <si>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</si>
  <si>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</si>
  <si>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</si>
  <si>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</si>
  <si>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</si>
  <si>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</si>
  <si>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</si>
  <si>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</si>
  <si>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</si>
  <si>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</si>
  <si>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①経常収支比率は100％を超え、②累積欠損金がないことから、概ね健全な経営が行われているといえる。しかしながら、今後、老朽化した施設の維持費や更新費用の確保が必要である。
 ③流動比率は、100％を超え増加傾向にあるものの、類似団体平均値を下回っていることから、より一層の経営改善が必要である。
 ④企業債残高対給水収益比率は、給水収益の大幅な増加が見込めないなか、老朽化などによる更新事業により企業債の借入れが増加したため、類似団体平均値を上回っていることから、計画的に企業債を借入れしていく必要がある。
　⑤料金回収率における令和２年度の減少は、新型コロナウイルス感染拡大に伴う支援事業として、水道料金の減免を実施したことによる一時的なものであり、令和３年度は例年どおりとなっている。
　⑥給水原価は、老朽化した施設の修繕費や電気料金など費用の高騰により、類似団体平均値を上回っている。年々増加傾向にあり、費用削減に努める必要がある。
　⑦施設利用率は、類似団体平均値を大きく上回っていることから、効率的に稼働しているといえる。一方で、稼働しながら老朽化した施設の更新を行う必要があるため、一定の余裕が必要となる。
　⑧有収率は、類似団体平均値を下回っているものの、老朽管の更新や漏水調査の実施により成果が表れてきている。今後も継続して事業を実施し、有収率の向上に努める。</t>
    <phoneticPr fontId="4"/>
  </si>
  <si>
    <t>　当市の水道事業は、全体的に老朽化が進んでおり、①有形固定資産減価償却率が高く、類似団体平均値を上回っている。②管路経年化率は類似団体平均値を下回っている状況にあるが、2030年度以降、法定耐用年数を経過する管路が増加してくる。③重要度の高い石綿セメント管の更新を優先して実施しているが、工事費の高騰などにより管路更新率は、伸びていない状況である。
　これらを踏まえ、計画的かつ効率的に施設更新に取り組んでいく必要がある。</t>
    <phoneticPr fontId="4"/>
  </si>
  <si>
    <t>　人口の減少に伴い、給水収益の増加が見込めない一方、施設の更新費用や電気料金など事業に要する費用が増加してくることから、計画的な施設の長寿命化や更新費用の平準化を図っていく必要がある。
　また、老朽管の更新などにより有収率の向上を図り、経営の改善に努めていく。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</si>
</sst>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1.06</c:v>
                </c:pt>
                <c:pt idx="1">
                  <c:v>0.83</c:v>
                </c:pt>
                <c:pt idx="2">
                  <c:v>1.06</c:v>
                </c:pt>
                <c:pt idx="3">
                  <c:v>0.62</c:v>
                </c:pt>
                <c:pt idx="4">
                  <c:v>0.49</c:v>
                </c:pt>
              </c:numCache>
            </c:numRef>
          </c:val>
          <c:extLst>
            <c:ext xmlns:c16="http://schemas.microsoft.com/office/drawing/2014/chart" uri="{C3380CC4-5D6E-409C-BE32-E72D297353CC}">
              <c16:uniqueId val="{00000000-FC30-424C-8CC5-00EEF416EA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C30-424C-8CC5-00EEF416EA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90.78</c:v>
                </c:pt>
                <c:pt idx="1">
                  <c:v>89.38</c:v>
                </c:pt>
                <c:pt idx="2">
                  <c:v>91.61</c:v>
                </c:pt>
                <c:pt idx="3">
                  <c:v>91.33</c:v>
                </c:pt>
                <c:pt idx="4">
                  <c:v>87.76</c:v>
                </c:pt>
              </c:numCache>
            </c:numRef>
          </c:val>
          <c:extLst>
            <c:ext xmlns:c16="http://schemas.microsoft.com/office/drawing/2014/chart" uri="{C3380CC4-5D6E-409C-BE32-E72D297353CC}">
              <c16:uniqueId val="{00000000-1074-49FB-B36B-51ECC0FBB5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1074-49FB-B36B-51ECC0FBB5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81.5</c:v>
                </c:pt>
                <c:pt idx="1">
                  <c:v>82.76</c:v>
                </c:pt>
                <c:pt idx="2">
                  <c:v>81.03</c:v>
                </c:pt>
                <c:pt idx="3">
                  <c:v>82.88</c:v>
                </c:pt>
                <c:pt idx="4">
                  <c:v>86.14</c:v>
                </c:pt>
              </c:numCache>
            </c:numRef>
          </c:val>
          <c:extLst>
            <c:ext xmlns:c16="http://schemas.microsoft.com/office/drawing/2014/chart" uri="{C3380CC4-5D6E-409C-BE32-E72D297353CC}">
              <c16:uniqueId val="{00000000-642D-4AF7-9B1A-77DCB05990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42D-4AF7-9B1A-77DCB05990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116.38</c:v>
                </c:pt>
                <c:pt idx="1">
                  <c:v>115.52</c:v>
                </c:pt>
                <c:pt idx="2">
                  <c:v>110.65</c:v>
                </c:pt>
                <c:pt idx="3">
                  <c:v>111.97</c:v>
                </c:pt>
                <c:pt idx="4">
                  <c:v>110.69</c:v>
                </c:pt>
              </c:numCache>
            </c:numRef>
          </c:val>
          <c:extLst>
            <c:ext xmlns:c16="http://schemas.microsoft.com/office/drawing/2014/chart" uri="{C3380CC4-5D6E-409C-BE32-E72D297353CC}">
              <c16:uniqueId val="{00000000-4DBB-44A4-A3F3-23FA58DB84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4DBB-44A4-A3F3-23FA58DB84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53.73</c:v>
                </c:pt>
                <c:pt idx="1">
                  <c:v>54.61</c:v>
                </c:pt>
                <c:pt idx="2">
                  <c:v>55.14</c:v>
                </c:pt>
                <c:pt idx="3">
                  <c:v>55.61</c:v>
                </c:pt>
                <c:pt idx="4">
                  <c:v>56.04</c:v>
                </c:pt>
              </c:numCache>
            </c:numRef>
          </c:val>
          <c:extLst>
            <c:ext xmlns:c16="http://schemas.microsoft.com/office/drawing/2014/chart" uri="{C3380CC4-5D6E-409C-BE32-E72D297353CC}">
              <c16:uniqueId val="{00000000-0D38-4A1B-B3DD-152E568390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0D38-4A1B-B3DD-152E568390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1.95</c:v>
                </c:pt>
                <c:pt idx="1">
                  <c:v>2.54</c:v>
                </c:pt>
                <c:pt idx="2">
                  <c:v>2.46</c:v>
                </c:pt>
                <c:pt idx="3">
                  <c:v>4.76</c:v>
                </c:pt>
                <c:pt idx="4">
                  <c:v>5.12</c:v>
                </c:pt>
              </c:numCache>
            </c:numRef>
          </c:val>
          <c:extLst>
            <c:ext xmlns:c16="http://schemas.microsoft.com/office/drawing/2014/chart" uri="{C3380CC4-5D6E-409C-BE32-E72D297353CC}">
              <c16:uniqueId val="{00000000-8FCE-49CB-A8DA-FAB353DCB0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FCE-49CB-A8DA-FAB353DCB0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EE-49D6-AFF7-9E9692033A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92EE-49D6-AFF7-9E9692033A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124.32</c:v>
                </c:pt>
                <c:pt idx="1">
                  <c:v>157.57</c:v>
                </c:pt>
                <c:pt idx="2">
                  <c:v>177.36</c:v>
                </c:pt>
                <c:pt idx="3">
                  <c:v>171.38</c:v>
                </c:pt>
                <c:pt idx="4">
                  <c:v>188.3</c:v>
                </c:pt>
              </c:numCache>
            </c:numRef>
          </c:val>
          <c:extLst>
            <c:ext xmlns:c16="http://schemas.microsoft.com/office/drawing/2014/chart" uri="{C3380CC4-5D6E-409C-BE32-E72D297353CC}">
              <c16:uniqueId val="{00000000-9F0B-499C-81C2-7789BD22AC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9F0B-499C-81C2-7789BD22AC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416.22</c:v>
                </c:pt>
                <c:pt idx="1">
                  <c:v>409.85</c:v>
                </c:pt>
                <c:pt idx="2">
                  <c:v>416.37</c:v>
                </c:pt>
                <c:pt idx="3">
                  <c:v>450.06</c:v>
                </c:pt>
                <c:pt idx="4">
                  <c:v>445.48</c:v>
                </c:pt>
              </c:numCache>
            </c:numRef>
          </c:val>
          <c:extLst>
            <c:ext xmlns:c16="http://schemas.microsoft.com/office/drawing/2014/chart" uri="{C3380CC4-5D6E-409C-BE32-E72D297353CC}">
              <c16:uniqueId val="{00000000-223F-4307-A179-FE93778A59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23F-4307-A179-FE93778A59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111.98</c:v>
                </c:pt>
                <c:pt idx="1">
                  <c:v>111.57</c:v>
                </c:pt>
                <c:pt idx="2">
                  <c:v>106.83</c:v>
                </c:pt>
                <c:pt idx="3">
                  <c:v>101.99</c:v>
                </c:pt>
                <c:pt idx="4">
                  <c:v>106.74</c:v>
                </c:pt>
              </c:numCache>
            </c:numRef>
          </c:val>
          <c:extLst>
            <c:ext xmlns:c16="http://schemas.microsoft.com/office/drawing/2014/chart" uri="{C3380CC4-5D6E-409C-BE32-E72D297353CC}">
              <c16:uniqueId val="{00000000-EB4F-45FC-92DA-32F1030409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EB4F-45FC-92DA-32F1030409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200.75</c:v>
                </c:pt>
                <c:pt idx="1">
                  <c:v>201.62</c:v>
                </c:pt>
                <c:pt idx="2">
                  <c:v>210.2</c:v>
                </c:pt>
                <c:pt idx="3">
                  <c:v>208.01</c:v>
                </c:pt>
                <c:pt idx="4">
                  <c:v>209.84</c:v>
                </c:pt>
              </c:numCache>
            </c:numRef>
          </c:val>
          <c:extLst>
            <c:ext xmlns:c16="http://schemas.microsoft.com/office/drawing/2014/chart" uri="{C3380CC4-5D6E-409C-BE32-E72D297353CC}">
              <c16:uniqueId val="{00000000-756B-4872-928D-E9E2F0F10F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56B-4872-928D-E9E2F0F10F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筑西市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102235</v>
      </c>
      <c r="AM8" s="66"/>
      <c r="AN8" s="66"/>
      <c r="AO8" s="66"/>
      <c r="AP8" s="66"/>
      <c r="AQ8" s="66"/>
      <c r="AR8" s="66"/>
      <c r="AS8" s="66"/>
      <c r="AT8" s="37">
        <f>データ!$S$6</f>
        <v>205.3</v>
      </c>
      <c r="AU8" s="38"/>
      <c r="AV8" s="38"/>
      <c r="AW8" s="38"/>
      <c r="AX8" s="38"/>
      <c r="AY8" s="38"/>
      <c r="AZ8" s="38"/>
      <c r="BA8" s="38"/>
      <c r="BB8" s="55">
        <f>データ!$T$6</f>
        <v>497.98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51.38</v>
      </c>
      <c r="J10" s="38"/>
      <c r="K10" s="38"/>
      <c r="L10" s="38"/>
      <c r="M10" s="38"/>
      <c r="N10" s="38"/>
      <c r="O10" s="65"/>
      <c r="P10" s="55">
        <f>データ!$P$6</f>
        <v>87.89</v>
      </c>
      <c r="Q10" s="55"/>
      <c r="R10" s="55"/>
      <c r="S10" s="55"/>
      <c r="T10" s="55"/>
      <c r="U10" s="55"/>
      <c r="V10" s="55"/>
      <c r="W10" s="66">
        <f>データ!$Q$6</f>
        <v>4290</v>
      </c>
      <c r="X10" s="66"/>
      <c r="Y10" s="66"/>
      <c r="Z10" s="66"/>
      <c r="AA10" s="66"/>
      <c r="AB10" s="66"/>
      <c r="AC10" s="66"/>
      <c r="AD10" s="2"/>
      <c r="AE10" s="2"/>
      <c r="AF10" s="2"/>
      <c r="AG10" s="2"/>
      <c r="AH10" s="2"/>
      <c r="AI10" s="2"/>
      <c r="AJ10" s="2"/>
      <c r="AK10" s="2"/>
      <c r="AL10" s="66">
        <f>データ!$U$6</f>
        <v>89565</v>
      </c>
      <c r="AM10" s="66"/>
      <c r="AN10" s="66"/>
      <c r="AO10" s="66"/>
      <c r="AP10" s="66"/>
      <c r="AQ10" s="66"/>
      <c r="AR10" s="66"/>
      <c r="AS10" s="66"/>
      <c r="AT10" s="37">
        <f>データ!$V$6</f>
        <v>205.3</v>
      </c>
      <c r="AU10" s="38"/>
      <c r="AV10" s="38"/>
      <c r="AW10" s="38"/>
      <c r="AX10" s="38"/>
      <c r="AY10" s="38"/>
      <c r="AZ10" s="38"/>
      <c r="BA10" s="38"/>
      <c r="BB10" s="55">
        <f>データ!$W$6</f>
        <v>436.26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Bkq6l4LbVznWTRnnjKjXon5RDyPejdatQPb4AChStMSKXeVxfppo9JdDo0El5ZxUxXOEy+0JZhkEdYVGHsHqg==" saltValue="EBV5Eo27NzuPxWAd2TEi2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82279</v>
      </c>
      <c r="D6" s="20">
        <f t="shared" si="3"/>
        <v>46</v>
      </c>
      <c r="E6" s="20">
        <f t="shared" si="3"/>
        <v>1</v>
      </c>
      <c r="F6" s="20">
        <f t="shared" si="3"/>
        <v>0</v>
      </c>
      <c r="G6" s="20">
        <f t="shared" si="3"/>
        <v>1</v>
      </c>
      <c r="H6" s="20" t="str">
        <f t="shared" si="3"/>
        <v>茨城県　筑西市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51.38</v>
      </c>
      <c r="P6" s="21">
        <f t="shared" si="3"/>
        <v>87.89</v>
      </c>
      <c r="Q6" s="21">
        <f t="shared" si="3"/>
        <v>4290</v>
      </c>
      <c r="R6" s="21">
        <f t="shared" si="3"/>
        <v>102235</v>
      </c>
      <c r="S6" s="21">
        <f t="shared" si="3"/>
        <v>205.3</v>
      </c>
      <c r="T6" s="21">
        <f t="shared" si="3"/>
        <v>497.98</v>
      </c>
      <c r="U6" s="21">
        <f t="shared" si="3"/>
        <v>89565</v>
      </c>
      <c r="V6" s="21">
        <f t="shared" si="3"/>
        <v>205.3</v>
      </c>
      <c r="W6" s="21">
        <f t="shared" si="3"/>
        <v>436.26</v>
      </c>
      <c r="X6" s="22">
        <f>IF(X7="",NA(),X7)</f>
        <v>116.38</v>
      </c>
      <c r="Y6" s="22">
        <f t="shared" ref="Y6:AG6" si="4">IF(Y7="",NA(),Y7)</f>
        <v>115.52</v>
      </c>
      <c r="Z6" s="22">
        <f t="shared" si="4"/>
        <v>110.65</v>
      </c>
      <c r="AA6" s="22">
        <f t="shared" si="4"/>
        <v>111.97</v>
      </c>
      <c r="AB6" s="22">
        <f t="shared" si="4"/>
        <v>110.69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124.32</v>
      </c>
      <c r="AU6" s="22">
        <f t="shared" ref="AU6:BC6" si="6">IF(AU7="",NA(),AU7)</f>
        <v>157.57</v>
      </c>
      <c r="AV6" s="22">
        <f t="shared" si="6"/>
        <v>177.36</v>
      </c>
      <c r="AW6" s="22">
        <f t="shared" si="6"/>
        <v>171.38</v>
      </c>
      <c r="AX6" s="22">
        <f t="shared" si="6"/>
        <v>188.3</v>
      </c>
      <c r="AY6" s="22">
        <f t="shared" si="6"/>
        <v>355.5</v>
      </c>
      <c r="AZ6" s="22">
        <f t="shared" si="6"/>
        <v>349.83</v>
      </c>
      <c r="BA6" s="22">
        <f t="shared" si="6"/>
        <v>360.86</v>
      </c>
      <c r="BB6" s="22">
        <f t="shared" si="6"/>
        <v>350.79</v>
      </c>
      <c r="BC6" s="22">
        <f t="shared" si="6"/>
        <v>354.57</v>
      </c>
      <c r="BD6" s="21" t="str">
        <f>IF(BD7="","",IF(BD7="-","【-】","【"&amp;SUBSTITUTE(TEXT(BD7,"#,##0.00"),"-","△")&amp;"】"))</f>
        <v>【261.51】</v>
      </c>
      <c r="BE6" s="22">
        <f>IF(BE7="",NA(),BE7)</f>
        <v>416.22</v>
      </c>
      <c r="BF6" s="22">
        <f t="shared" ref="BF6:BN6" si="7">IF(BF7="",NA(),BF7)</f>
        <v>409.85</v>
      </c>
      <c r="BG6" s="22">
        <f t="shared" si="7"/>
        <v>416.37</v>
      </c>
      <c r="BH6" s="22">
        <f t="shared" si="7"/>
        <v>450.06</v>
      </c>
      <c r="BI6" s="22">
        <f t="shared" si="7"/>
        <v>445.48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111.98</v>
      </c>
      <c r="BQ6" s="22">
        <f t="shared" ref="BQ6:BY6" si="8">IF(BQ7="",NA(),BQ7)</f>
        <v>111.57</v>
      </c>
      <c r="BR6" s="22">
        <f t="shared" si="8"/>
        <v>106.83</v>
      </c>
      <c r="BS6" s="22">
        <f t="shared" si="8"/>
        <v>101.99</v>
      </c>
      <c r="BT6" s="22">
        <f t="shared" si="8"/>
        <v>106.74</v>
      </c>
      <c r="BU6" s="22">
        <f t="shared" si="8"/>
        <v>104.57</v>
      </c>
      <c r="BV6" s="22">
        <f t="shared" si="8"/>
        <v>103.54</v>
      </c>
      <c r="BW6" s="22">
        <f t="shared" si="8"/>
        <v>103.32</v>
      </c>
      <c r="BX6" s="22">
        <f t="shared" si="8"/>
        <v>100.85</v>
      </c>
      <c r="BY6" s="22">
        <f t="shared" si="8"/>
        <v>103.79</v>
      </c>
      <c r="BZ6" s="21" t="str">
        <f>IF(BZ7="","",IF(BZ7="-","【-】","【"&amp;SUBSTITUTE(TEXT(BZ7,"#,##0.00"),"-","△")&amp;"】"))</f>
        <v>【102.35】</v>
      </c>
      <c r="CA6" s="22">
        <f>IF(CA7="",NA(),CA7)</f>
        <v>200.75</v>
      </c>
      <c r="CB6" s="22">
        <f t="shared" ref="CB6:CJ6" si="9">IF(CB7="",NA(),CB7)</f>
        <v>201.62</v>
      </c>
      <c r="CC6" s="22">
        <f t="shared" si="9"/>
        <v>210.2</v>
      </c>
      <c r="CD6" s="22">
        <f t="shared" si="9"/>
        <v>208.01</v>
      </c>
      <c r="CE6" s="22">
        <f t="shared" si="9"/>
        <v>209.84</v>
      </c>
      <c r="CF6" s="22">
        <f t="shared" si="9"/>
        <v>165.47</v>
      </c>
      <c r="CG6" s="22">
        <f t="shared" si="9"/>
        <v>167.46</v>
      </c>
      <c r="CH6" s="22">
        <f t="shared" si="9"/>
        <v>168.56</v>
      </c>
      <c r="CI6" s="22">
        <f t="shared" si="9"/>
        <v>167.1</v>
      </c>
      <c r="CJ6" s="22">
        <f t="shared" si="9"/>
        <v>167.86</v>
      </c>
      <c r="CK6" s="21" t="str">
        <f>IF(CK7="","",IF(CK7="-","【-】","【"&amp;SUBSTITUTE(TEXT(CK7,"#,##0.00"),"-","△")&amp;"】"))</f>
        <v>【167.74】</v>
      </c>
      <c r="CL6" s="22">
        <f>IF(CL7="",NA(),CL7)</f>
        <v>90.78</v>
      </c>
      <c r="CM6" s="22">
        <f t="shared" ref="CM6:CU6" si="10">IF(CM7="",NA(),CM7)</f>
        <v>89.38</v>
      </c>
      <c r="CN6" s="22">
        <f t="shared" si="10"/>
        <v>91.61</v>
      </c>
      <c r="CO6" s="22">
        <f t="shared" si="10"/>
        <v>91.33</v>
      </c>
      <c r="CP6" s="22">
        <f t="shared" si="10"/>
        <v>87.76</v>
      </c>
      <c r="CQ6" s="22">
        <f t="shared" si="10"/>
        <v>59.74</v>
      </c>
      <c r="CR6" s="22">
        <f t="shared" si="10"/>
        <v>59.46</v>
      </c>
      <c r="CS6" s="22">
        <f t="shared" si="10"/>
        <v>59.51</v>
      </c>
      <c r="CT6" s="22">
        <f t="shared" si="10"/>
        <v>59.91</v>
      </c>
      <c r="CU6" s="22">
        <f t="shared" si="10"/>
        <v>59.4</v>
      </c>
      <c r="CV6" s="21" t="str">
        <f>IF(CV7="","",IF(CV7="-","【-】","【"&amp;SUBSTITUTE(TEXT(CV7,"#,##0.00"),"-","△")&amp;"】"))</f>
        <v>【60.29】</v>
      </c>
      <c r="CW6" s="22">
        <f>IF(CW7="",NA(),CW7)</f>
        <v>81.5</v>
      </c>
      <c r="CX6" s="22">
        <f t="shared" ref="CX6:DF6" si="11">IF(CX7="",NA(),CX7)</f>
        <v>82.76</v>
      </c>
      <c r="CY6" s="22">
        <f t="shared" si="11"/>
        <v>81.03</v>
      </c>
      <c r="CZ6" s="22">
        <f t="shared" si="11"/>
        <v>82.88</v>
      </c>
      <c r="DA6" s="22">
        <f t="shared" si="11"/>
        <v>86.14</v>
      </c>
      <c r="DB6" s="22">
        <f t="shared" si="11"/>
        <v>87.28</v>
      </c>
      <c r="DC6" s="22">
        <f t="shared" si="11"/>
        <v>87.41</v>
      </c>
      <c r="DD6" s="22">
        <f t="shared" si="11"/>
        <v>87.08</v>
      </c>
      <c r="DE6" s="22">
        <f t="shared" si="11"/>
        <v>87.26</v>
      </c>
      <c r="DF6" s="22">
        <f t="shared" si="11"/>
        <v>87.57</v>
      </c>
      <c r="DG6" s="21" t="str">
        <f>IF(DG7="","",IF(DG7="-","【-】","【"&amp;SUBSTITUTE(TEXT(DG7,"#,##0.00"),"-","△")&amp;"】"))</f>
        <v>【90.12】</v>
      </c>
      <c r="DH6" s="22">
        <f>IF(DH7="",NA(),DH7)</f>
        <v>53.73</v>
      </c>
      <c r="DI6" s="22">
        <f t="shared" ref="DI6:DQ6" si="12">IF(DI7="",NA(),DI7)</f>
        <v>54.61</v>
      </c>
      <c r="DJ6" s="22">
        <f t="shared" si="12"/>
        <v>55.14</v>
      </c>
      <c r="DK6" s="22">
        <f t="shared" si="12"/>
        <v>55.61</v>
      </c>
      <c r="DL6" s="22">
        <f t="shared" si="12"/>
        <v>56.04</v>
      </c>
      <c r="DM6" s="22">
        <f t="shared" si="12"/>
        <v>46.94</v>
      </c>
      <c r="DN6" s="22">
        <f t="shared" si="12"/>
        <v>47.62</v>
      </c>
      <c r="DO6" s="22">
        <f t="shared" si="12"/>
        <v>48.55</v>
      </c>
      <c r="DP6" s="22">
        <f t="shared" si="12"/>
        <v>49.2</v>
      </c>
      <c r="DQ6" s="22">
        <f t="shared" si="12"/>
        <v>50.01</v>
      </c>
      <c r="DR6" s="21" t="str">
        <f>IF(DR7="","",IF(DR7="-","【-】","【"&amp;SUBSTITUTE(TEXT(DR7,"#,##0.00"),"-","△")&amp;"】"))</f>
        <v>【50.88】</v>
      </c>
      <c r="DS6" s="22">
        <f>IF(DS7="",NA(),DS7)</f>
        <v>1.95</v>
      </c>
      <c r="DT6" s="22">
        <f t="shared" ref="DT6:EB6" si="13">IF(DT7="",NA(),DT7)</f>
        <v>2.54</v>
      </c>
      <c r="DU6" s="22">
        <f t="shared" si="13"/>
        <v>2.46</v>
      </c>
      <c r="DV6" s="22">
        <f t="shared" si="13"/>
        <v>4.76</v>
      </c>
      <c r="DW6" s="22">
        <f t="shared" si="13"/>
        <v>5.12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1.06</v>
      </c>
      <c r="EE6" s="22">
        <f t="shared" ref="EE6:EM6" si="14">IF(EE7="",NA(),EE7)</f>
        <v>0.83</v>
      </c>
      <c r="EF6" s="22">
        <f t="shared" si="14"/>
        <v>1.06</v>
      </c>
      <c r="EG6" s="22">
        <f t="shared" si="14"/>
        <v>0.62</v>
      </c>
      <c r="EH6" s="22">
        <f t="shared" si="14"/>
        <v>0.49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82279</v>
      </c>
      <c r="D7" s="24">
        <v>46</v>
      </c>
      <c r="E7" s="24">
        <v>1</v>
      </c>
      <c r="F7" s="24">
        <v>0</v>
      </c>
      <c r="G7" s="24">
        <v>1</v>
      </c>
      <c r="H7" s="24" t="s">
        <v>93</v>
      </c>
      <c r="I7" s="24" t="s">
        <v>94</v>
      </c>
      <c r="J7" s="24" t="s">
        <v>95</v>
      </c>
      <c r="K7" s="24" t="s">
        <v>96</v>
      </c>
      <c r="L7" s="24" t="s">
        <v>97</v>
      </c>
      <c r="M7" s="24" t="s">
        <v>98</v>
      </c>
      <c r="N7" s="25" t="s">
        <v>99</v>
      </c>
      <c r="O7" s="25">
        <v>51.38</v>
      </c>
      <c r="P7" s="25">
        <v>87.89</v>
      </c>
      <c r="Q7" s="25">
        <v>4290</v>
      </c>
      <c r="R7" s="25">
        <v>102235</v>
      </c>
      <c r="S7" s="25">
        <v>205.3</v>
      </c>
      <c r="T7" s="25">
        <v>497.98</v>
      </c>
      <c r="U7" s="25">
        <v>89565</v>
      </c>
      <c r="V7" s="25">
        <v>205.3</v>
      </c>
      <c r="W7" s="25">
        <v>436.26</v>
      </c>
      <c r="X7" s="25">
        <v>116.38</v>
      </c>
      <c r="Y7" s="25">
        <v>115.52</v>
      </c>
      <c r="Z7" s="25">
        <v>110.65</v>
      </c>
      <c r="AA7" s="25">
        <v>111.97</v>
      </c>
      <c r="AB7" s="25">
        <v>110.69</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124.32</v>
      </c>
      <c r="AU7" s="25">
        <v>157.57</v>
      </c>
      <c r="AV7" s="25">
        <v>177.36</v>
      </c>
      <c r="AW7" s="25">
        <v>171.38</v>
      </c>
      <c r="AX7" s="25">
        <v>188.3</v>
      </c>
      <c r="AY7" s="25">
        <v>355.5</v>
      </c>
      <c r="AZ7" s="25">
        <v>349.83</v>
      </c>
      <c r="BA7" s="25">
        <v>360.86</v>
      </c>
      <c r="BB7" s="25">
        <v>350.79</v>
      </c>
      <c r="BC7" s="25">
        <v>354.57</v>
      </c>
      <c r="BD7" s="25">
        <v>261.51</v>
      </c>
      <c r="BE7" s="25">
        <v>416.22</v>
      </c>
      <c r="BF7" s="25">
        <v>409.85</v>
      </c>
      <c r="BG7" s="25">
        <v>416.37</v>
      </c>
      <c r="BH7" s="25">
        <v>450.06</v>
      </c>
      <c r="BI7" s="25">
        <v>445.48</v>
      </c>
      <c r="BJ7" s="25">
        <v>312.58</v>
      </c>
      <c r="BK7" s="25">
        <v>314.87</v>
      </c>
      <c r="BL7" s="25">
        <v>309.27999999999997</v>
      </c>
      <c r="BM7" s="25">
        <v>322.92</v>
      </c>
      <c r="BN7" s="25">
        <v>303.45999999999998</v>
      </c>
      <c r="BO7" s="25">
        <v>265.16000000000003</v>
      </c>
      <c r="BP7" s="25">
        <v>111.98</v>
      </c>
      <c r="BQ7" s="25">
        <v>111.57</v>
      </c>
      <c r="BR7" s="25">
        <v>106.83</v>
      </c>
      <c r="BS7" s="25">
        <v>101.99</v>
      </c>
      <c r="BT7" s="25">
        <v>106.74</v>
      </c>
      <c r="BU7" s="25">
        <v>104.57</v>
      </c>
      <c r="BV7" s="25">
        <v>103.54</v>
      </c>
      <c r="BW7" s="25">
        <v>103.32</v>
      </c>
      <c r="BX7" s="25">
        <v>100.85</v>
      </c>
      <c r="BY7" s="25">
        <v>103.79</v>
      </c>
      <c r="BZ7" s="25">
        <v>102.35</v>
      </c>
      <c r="CA7" s="25">
        <v>200.75</v>
      </c>
      <c r="CB7" s="25">
        <v>201.62</v>
      </c>
      <c r="CC7" s="25">
        <v>210.2</v>
      </c>
      <c r="CD7" s="25">
        <v>208.01</v>
      </c>
      <c r="CE7" s="25">
        <v>209.84</v>
      </c>
      <c r="CF7" s="25">
        <v>165.47</v>
      </c>
      <c r="CG7" s="25">
        <v>167.46</v>
      </c>
      <c r="CH7" s="25">
        <v>168.56</v>
      </c>
      <c r="CI7" s="25">
        <v>167.1</v>
      </c>
      <c r="CJ7" s="25">
        <v>167.86</v>
      </c>
      <c r="CK7" s="25">
        <v>167.74</v>
      </c>
      <c r="CL7" s="25">
        <v>90.78</v>
      </c>
      <c r="CM7" s="25">
        <v>89.38</v>
      </c>
      <c r="CN7" s="25">
        <v>91.61</v>
      </c>
      <c r="CO7" s="25">
        <v>91.33</v>
      </c>
      <c r="CP7" s="25">
        <v>87.76</v>
      </c>
      <c r="CQ7" s="25">
        <v>59.74</v>
      </c>
      <c r="CR7" s="25">
        <v>59.46</v>
      </c>
      <c r="CS7" s="25">
        <v>59.51</v>
      </c>
      <c r="CT7" s="25">
        <v>59.91</v>
      </c>
      <c r="CU7" s="25">
        <v>59.4</v>
      </c>
      <c r="CV7" s="25">
        <v>60.29</v>
      </c>
      <c r="CW7" s="25">
        <v>81.5</v>
      </c>
      <c r="CX7" s="25">
        <v>82.76</v>
      </c>
      <c r="CY7" s="25">
        <v>81.03</v>
      </c>
      <c r="CZ7" s="25">
        <v>82.88</v>
      </c>
      <c r="DA7" s="25">
        <v>86.14</v>
      </c>
      <c r="DB7" s="25">
        <v>87.28</v>
      </c>
      <c r="DC7" s="25">
        <v>87.41</v>
      </c>
      <c r="DD7" s="25">
        <v>87.08</v>
      </c>
      <c r="DE7" s="25">
        <v>87.26</v>
      </c>
      <c r="DF7" s="25">
        <v>87.57</v>
      </c>
      <c r="DG7" s="25">
        <v>90.12</v>
      </c>
      <c r="DH7" s="25">
        <v>53.73</v>
      </c>
      <c r="DI7" s="25">
        <v>54.61</v>
      </c>
      <c r="DJ7" s="25">
        <v>55.14</v>
      </c>
      <c r="DK7" s="25">
        <v>55.61</v>
      </c>
      <c r="DL7" s="25">
        <v>56.04</v>
      </c>
      <c r="DM7" s="25">
        <v>46.94</v>
      </c>
      <c r="DN7" s="25">
        <v>47.62</v>
      </c>
      <c r="DO7" s="25">
        <v>48.55</v>
      </c>
      <c r="DP7" s="25">
        <v>49.2</v>
      </c>
      <c r="DQ7" s="25">
        <v>50.01</v>
      </c>
      <c r="DR7" s="25">
        <v>50.88</v>
      </c>
      <c r="DS7" s="25">
        <v>1.95</v>
      </c>
      <c r="DT7" s="25">
        <v>2.54</v>
      </c>
      <c r="DU7" s="25">
        <v>2.46</v>
      </c>
      <c r="DV7" s="25">
        <v>4.76</v>
      </c>
      <c r="DW7" s="25">
        <v>5.12</v>
      </c>
      <c r="DX7" s="25">
        <v>14.48</v>
      </c>
      <c r="DY7" s="25">
        <v>16.27</v>
      </c>
      <c r="DZ7" s="25">
        <v>17.11</v>
      </c>
      <c r="EA7" s="25">
        <v>18.329999999999998</v>
      </c>
      <c r="EB7" s="25">
        <v>20.27</v>
      </c>
      <c r="EC7" s="25">
        <v>22.3</v>
      </c>
      <c r="ED7" s="25">
        <v>1.06</v>
      </c>
      <c r="EE7" s="25">
        <v>0.83</v>
      </c>
      <c r="EF7" s="25">
        <v>1.06</v>
      </c>
      <c r="EG7" s="25">
        <v>0.62</v>
      </c>
      <c r="EH7" s="25">
        <v>0.49</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2023-01-25T07:04:25Z</cp:lastPrinted>
  <dcterms:created xsi:type="dcterms:W3CDTF">2022-12-01T00:54:39Z</dcterms:created>
  <dcterms:modified xsi:type="dcterms:W3CDTF">2023-02-08T05:41:31Z</dcterms:modified>
  <cp:category/>
</cp:coreProperties>
</file>