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u0IXBqKjPjRVLDYBc/9ECDzKIsMW24AKEWWnUHdWdVLNtljcztws2nAPHQO0nDtznXDpc+P98SDbhn2jfFlFpQ==" workbookSaltValue="5OO4mva4ObJ9bBePByyuAA=="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<sst xmlns="http://schemas.openxmlformats.org/spreadsheetml/2006/main" count="236" uniqueCount="119">
  <si>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</si>
  <si>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</si>
  <si>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</si>
  <si>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</si>
  <si>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</si>
  <si>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</si>
  <si>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</si>
  <si>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</si>
  <si>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</si>
  <si>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</si>
  <si>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</si>
  <si>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</si>
  <si>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</si>
  <si>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</si>
  <si>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</si>
  <si>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</si>
  <si>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</si>
  <si>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</si>
  <si>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</si>
  <si>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</si>
  <si>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</si>
  <si>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</si>
  <si>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</si>
  <si>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</si>
  <si>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</si>
  <si>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</si>
  <si>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</si>
  <si>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</si>
  <si>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</si>
  <si>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</si>
  <si>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</si>
  <si>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</si>
  <si>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</si>
  <si>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</si>
  <si>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</si>
  <si>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</si>
  <si>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</si>
  <si>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</si>
  <si>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</si>
  <si>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</si>
  <si>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</si>
  <si>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</si>
  <si>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</si>
  <si>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</si>
  <si>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</si>
  <si>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</si>
  <si>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</si>
  <si>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</si>
  <si>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</si>
  <si>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</si>
  <si>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</si>
  <si>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</si>
  <si>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</si>
  <si>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</si>
  <si>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</si>
  <si>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</si>
  <si>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</si>
  <si>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</si>
  <si>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</si>
  <si>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</si>
  <si>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</si>
  <si>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</si>
  <si>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</si>
  <si>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</si>
  <si>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</si>
  <si>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</si>
  <si>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</si>
  <si>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</si>
  <si>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</si>
  <si>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</si>
  <si>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</si>
  <si>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</si>
  <si>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</si>
  <si>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</si>
  <si>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</si>
  <si>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</si>
  <si>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</si>
  <si>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</si>
  <si>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</si>
  <si>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</si>
  <si>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</si>
  <si>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</si>
  <si>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</si>
  <si>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</si>
  <si>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</si>
  <si>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</si>
  <si>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</si>
  <si>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</si>
  <si>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</si>
  <si>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</si>
  <si>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</si>
  <si>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</si>
  <si>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</si>
  <si>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</si>
  <si>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</si>
  <si>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</si>
  <si>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</si>
  <si>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</si>
  <si>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</si>
  <si>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</si>
  <si>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</si>
  <si>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</si>
  <si>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</si>
  <si>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</si>
  <si>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</si>
  <si>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</si>
  <si>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</si>
  <si>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</si>
  <si>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</si>
  <si>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</si>
  <si>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</si>
  <si>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</si>
  <si>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</si>
  <si>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</si>
  <si>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</si>
  <si>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</si>
  <si>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①及び②については「該当数値なし」のため省略。
③管渠改善率は0.00％であり、類似団体では0.05％となっている。
　農業集落排水事業は、平成12年10月に供用開始しており、21年が経過している現状である。
　現段階では耐用年数を超過した管渠は存在しないため、管渠の老朽化に関しては特段問題となる状況は無い。</t>
    <rPh sb="116" eb="118">
      <t>チョウカ</t>
    </rPh>
    <rPh sb="123" eb="125">
      <t>ソンザイ</t>
    </rPh>
    <rPh sb="131" eb="133">
      <t>カンキョ</t>
    </rPh>
    <rPh sb="134" eb="137">
      <t>ロウキュウカ</t>
    </rPh>
    <rPh sb="138" eb="139">
      <t>カン</t>
    </rPh>
    <rPh sb="142" eb="144">
      <t>トクダン</t>
    </rPh>
    <rPh sb="144" eb="146">
      <t>モンダイ</t>
    </rPh>
    <rPh sb="149" eb="151">
      <t>ジョウキョウ</t>
    </rPh>
    <rPh sb="152" eb="153">
      <t>ナ</t>
    </rPh>
    <phoneticPr fontId="4"/>
  </si>
  <si>
    <t>　上記の各指標から判断しても、使用料収入で経営全般が賄われていない状況であり、一般会計からの繰入により運営されている。
　今後の農業集落排水事業のあり方としては、当該区域を取り巻く環境からも大幅な経営改善は望めない中において、公営企業会計の適用に向けた取り組みを進めていく。</t>
    <rPh sb="81" eb="83">
      <t>トウガイ</t>
    </rPh>
    <rPh sb="83" eb="85">
      <t>クイキ</t>
    </rPh>
    <rPh sb="86" eb="87">
      <t>ト</t>
    </rPh>
    <rPh sb="88" eb="89">
      <t>マ</t>
    </rPh>
    <rPh sb="90" eb="92">
      <t>カンキョウ</t>
    </rPh>
    <rPh sb="95" eb="97">
      <t>オオハバ</t>
    </rPh>
    <rPh sb="98" eb="100">
      <t>ケイエイ</t>
    </rPh>
    <rPh sb="100" eb="102">
      <t>カイゼン</t>
    </rPh>
    <rPh sb="103" eb="104">
      <t>ノゾ</t>
    </rPh>
    <rPh sb="107" eb="108">
      <t>ナカ</t>
    </rPh>
    <rPh sb="113" eb="115">
      <t>コウエイ</t>
    </rPh>
    <rPh sb="115" eb="117">
      <t>キギョウ</t>
    </rPh>
    <rPh sb="117" eb="119">
      <t>カイケイ</t>
    </rPh>
    <rPh sb="120" eb="122">
      <t>テキヨウ</t>
    </rPh>
    <rPh sb="123" eb="124">
      <t>ム</t>
    </rPh>
    <rPh sb="126" eb="127">
      <t>ト</t>
    </rPh>
    <rPh sb="128" eb="129">
      <t>ク</t>
    </rPh>
    <rPh sb="131" eb="132">
      <t>スス</t>
    </rPh>
    <phoneticPr fontId="4"/>
  </si>
  <si>
    <t>①収益的収支比率は113.42％であり、100％を上回っている。令和3度決算における料金収入は5,807千円で、不足する額は大半が一般会計からの繰入金により運営されている状況にある。100％を上回っているものの、収入の大半を一般会計からの繰入に依存している状況である。
②及び③については「該当数値なし」のため省略。
④企業債残高対事業規模比率は0.00％であり、類似団体と比較して、大きく下回るのは平成13年度から企業債借入は実施していないことが挙げられる。
⑤経費回収率は42.01％であり、類似団体と比較しても14.25ポイント下回っている。本来であれば使用料により汚水処理費を賄わなければならない状況であるが、大半が一般会計の繰入に依存しているため、100％以下である。
⑥汚水処理原価は284.91円であり、類似団体と比較してほぼ同水準となっている。この要因は、当該事業区域における人口及び有収水量は毎年ほぼ横ばいである一方、維持管理費用の負担が大きいことによる。
⑦施設利用率は42.50％であり、類似団体と比較して24.03ポイント下回っている。人口の増加も大きくは見込めない区域であることからほぼ横ばいとなっている。
⑧水洗化率は98.41％であり、類似団体と比較しても13.74ポイント上回っている。使用料収入の確保のため更なる水洗化率の向上に努めたい。</t>
    <rPh sb="25" eb="27">
      <t>ウワマワ</t>
    </rPh>
    <rPh sb="32" eb="34">
      <t>レイワ</t>
    </rPh>
    <rPh sb="96" eb="98">
      <t>ウワマワ</t>
    </rPh>
    <rPh sb="106" eb="108">
      <t>シュウニュウ</t>
    </rPh>
    <rPh sb="109" eb="111">
      <t>タイハン</t>
    </rPh>
    <rPh sb="128" eb="130">
      <t>ジョウキョウ</t>
    </rPh>
    <rPh sb="224" eb="225">
      <t>ア</t>
    </rPh>
    <rPh sb="370" eb="371">
      <t>ドウ</t>
    </rPh>
    <rPh sb="371" eb="373">
      <t>スイジュン</t>
    </rPh>
    <rPh sb="382" eb="384">
      <t>ヨウイン</t>
    </rPh>
    <rPh sb="396" eb="398">
      <t>ジンコウ</t>
    </rPh>
    <rPh sb="398" eb="399">
      <t>オヨ</t>
    </rPh>
    <rPh sb="400" eb="402">
      <t>ユウシュウ</t>
    </rPh>
    <rPh sb="402" eb="404">
      <t>スイリョウ</t>
    </rPh>
    <rPh sb="405" eb="407">
      <t>マイトシ</t>
    </rPh>
    <rPh sb="409" eb="410">
      <t>ヨコ</t>
    </rPh>
    <rPh sb="415" eb="417">
      <t>イッポウ</t>
    </rPh>
    <rPh sb="418" eb="420">
      <t>イジ</t>
    </rPh>
    <rPh sb="420" eb="422">
      <t>カンリ</t>
    </rPh>
    <rPh sb="422" eb="424">
      <t>ヒヨウ</t>
    </rPh>
    <rPh sb="425" eb="427">
      <t>フタン</t>
    </rPh>
    <rPh sb="428" eb="429">
      <t>オオ</t>
    </rPh>
    <rPh sb="473" eb="47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</si>
</sst>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1-4AC0-9433-DA01961758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351-4AC0-9433-DA01961758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53.44</c:v>
                </c:pt>
                <c:pt idx="1">
                  <c:v>46.25</c:v>
                </c:pt>
                <c:pt idx="2">
                  <c:v>45.63</c:v>
                </c:pt>
                <c:pt idx="3">
                  <c:v>45.63</c:v>
                </c:pt>
                <c:pt idx="4">
                  <c:v>42.5</c:v>
                </c:pt>
              </c:numCache>
            </c:numRef>
          </c:val>
          <c:extLst>
            <c:ext xmlns:c16="http://schemas.microsoft.com/office/drawing/2014/chart" uri="{C3380CC4-5D6E-409C-BE32-E72D297353CC}">
              <c16:uniqueId val="{00000000-494A-4DF6-82B5-58B7CC776E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94A-4DF6-82B5-58B7CC776E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96.61</c:v>
                </c:pt>
                <c:pt idx="1">
                  <c:v>96.58</c:v>
                </c:pt>
                <c:pt idx="2">
                  <c:v>96.48</c:v>
                </c:pt>
                <c:pt idx="3">
                  <c:v>96.34</c:v>
                </c:pt>
                <c:pt idx="4">
                  <c:v>98.41</c:v>
                </c:pt>
              </c:numCache>
            </c:numRef>
          </c:val>
          <c:extLst>
            <c:ext xmlns:c16="http://schemas.microsoft.com/office/drawing/2014/chart" uri="{C3380CC4-5D6E-409C-BE32-E72D297353CC}">
              <c16:uniqueId val="{00000000-E15B-40F7-94F0-C186FA401F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15B-40F7-94F0-C186FA401F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64.94</c:v>
                </c:pt>
                <c:pt idx="1">
                  <c:v>70.989999999999995</c:v>
                </c:pt>
                <c:pt idx="2">
                  <c:v>106.03</c:v>
                </c:pt>
                <c:pt idx="3">
                  <c:v>109.54</c:v>
                </c:pt>
                <c:pt idx="4">
                  <c:v>113.42</c:v>
                </c:pt>
              </c:numCache>
            </c:numRef>
          </c:val>
          <c:extLst>
            <c:ext xmlns:c16="http://schemas.microsoft.com/office/drawing/2014/chart" uri="{C3380CC4-5D6E-409C-BE32-E72D297353CC}">
              <c16:uniqueId val="{00000000-9BE2-4545-B98E-6F71D9660D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2-4545-B98E-6F71D9660D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3-4FC8-89F3-6A88939C69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3-4FC8-89F3-6A88939C69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3-45D6-AB83-7A8A6A340D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3-45D6-AB83-7A8A6A340D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2-410B-A496-DAB3257966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2-410B-A496-DAB3257966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4F-4968-A998-BEBA494DC6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F-4968-A998-BEBA494DC6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D2-49B4-B081-18516BC423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AD2-49B4-B081-18516BC423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31.52</c:v>
                </c:pt>
                <c:pt idx="1">
                  <c:v>30.08</c:v>
                </c:pt>
                <c:pt idx="2">
                  <c:v>23.68</c:v>
                </c:pt>
                <c:pt idx="3">
                  <c:v>23.12</c:v>
                </c:pt>
                <c:pt idx="4">
                  <c:v>42.01</c:v>
                </c:pt>
              </c:numCache>
            </c:numRef>
          </c:val>
          <c:extLst>
            <c:ext xmlns:c16="http://schemas.microsoft.com/office/drawing/2014/chart" uri="{C3380CC4-5D6E-409C-BE32-E72D297353CC}">
              <c16:uniqueId val="{00000000-6305-4EE2-B07C-D75D025986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305-4EE2-B07C-D75D025986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382.3</c:v>
                </c:pt>
                <c:pt idx="1">
                  <c:v>401.46</c:v>
                </c:pt>
                <c:pt idx="2">
                  <c:v>507.98</c:v>
                </c:pt>
                <c:pt idx="3">
                  <c:v>468.53</c:v>
                </c:pt>
                <c:pt idx="4">
                  <c:v>284.91000000000003</c:v>
                </c:pt>
              </c:numCache>
            </c:numRef>
          </c:val>
          <c:extLst>
            <c:ext xmlns:c16="http://schemas.microsoft.com/office/drawing/2014/chart" uri="{C3380CC4-5D6E-409C-BE32-E72D297353CC}">
              <c16:uniqueId val="{00000000-A4D9-4CDA-A1B3-99FA6F69E3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4D9-4CDA-A1B3-99FA6F69E3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守谷市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69966</v>
      </c>
      <c r="AM8" s="45"/>
      <c r="AN8" s="45"/>
      <c r="AO8" s="45"/>
      <c r="AP8" s="45"/>
      <c r="AQ8" s="45"/>
      <c r="AR8" s="45"/>
      <c r="AS8" s="45"/>
      <c r="AT8" s="46">
        <f>データ!T6</f>
        <v>35.71</v>
      </c>
      <c r="AU8" s="46"/>
      <c r="AV8" s="46"/>
      <c r="AW8" s="46"/>
      <c r="AX8" s="46"/>
      <c r="AY8" s="46"/>
      <c r="AZ8" s="46"/>
      <c r="BA8" s="46"/>
      <c r="BB8" s="46">
        <f>データ!U6</f>
        <v>1959.28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0.81</v>
      </c>
      <c r="Q10" s="46"/>
      <c r="R10" s="46"/>
      <c r="S10" s="46"/>
      <c r="T10" s="46"/>
      <c r="U10" s="46"/>
      <c r="V10" s="46"/>
      <c r="W10" s="46">
        <f>データ!Q6</f>
        <v>97.29</v>
      </c>
      <c r="X10" s="46"/>
      <c r="Y10" s="46"/>
      <c r="Z10" s="46"/>
      <c r="AA10" s="46"/>
      <c r="AB10" s="46"/>
      <c r="AC10" s="46"/>
      <c r="AD10" s="45">
        <f>データ!R6</f>
        <v>2184</v>
      </c>
      <c r="AE10" s="45"/>
      <c r="AF10" s="45"/>
      <c r="AG10" s="45"/>
      <c r="AH10" s="45"/>
      <c r="AI10" s="45"/>
      <c r="AJ10" s="45"/>
      <c r="AK10" s="2"/>
      <c r="AL10" s="45">
        <f>データ!V6</f>
        <v>567</v>
      </c>
      <c r="AM10" s="45"/>
      <c r="AN10" s="45"/>
      <c r="AO10" s="45"/>
      <c r="AP10" s="45"/>
      <c r="AQ10" s="45"/>
      <c r="AR10" s="45"/>
      <c r="AS10" s="45"/>
      <c r="AT10" s="46">
        <f>データ!W6</f>
        <v>0.28000000000000003</v>
      </c>
      <c r="AU10" s="46"/>
      <c r="AV10" s="46"/>
      <c r="AW10" s="46"/>
      <c r="AX10" s="46"/>
      <c r="AY10" s="46"/>
      <c r="AZ10" s="46"/>
      <c r="BA10" s="46"/>
      <c r="BB10" s="46">
        <f>データ!X6</f>
        <v>2025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rBzFTTSqtAj6lrL3dWkcXgOEec4TCEatdjzl8OTWIDJYrmEv9vVGTLjEFbtVD1t00eD6t7AP5D9HDUBrbBlxiA==" saltValue="3Uki0rZDs6+L0RQ8idid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82244</v>
      </c>
      <c r="D6" s="19">
        <f t="shared" si="3"/>
        <v>47</v>
      </c>
      <c r="E6" s="19">
        <f t="shared" si="3"/>
        <v>17</v>
      </c>
      <c r="F6" s="19">
        <f t="shared" si="3"/>
        <v>5</v>
      </c>
      <c r="G6" s="19">
        <f t="shared" si="3"/>
        <v>0</v>
      </c>
      <c r="H6" s="19" t="str">
        <f t="shared" si="3"/>
        <v>茨城県　守谷市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0.81</v>
      </c>
      <c r="Q6" s="20">
        <f t="shared" si="3"/>
        <v>97.29</v>
      </c>
      <c r="R6" s="20">
        <f t="shared" si="3"/>
        <v>2184</v>
      </c>
      <c r="S6" s="20">
        <f t="shared" si="3"/>
        <v>69966</v>
      </c>
      <c r="T6" s="20">
        <f t="shared" si="3"/>
        <v>35.71</v>
      </c>
      <c r="U6" s="20">
        <f t="shared" si="3"/>
        <v>1959.28</v>
      </c>
      <c r="V6" s="20">
        <f t="shared" si="3"/>
        <v>567</v>
      </c>
      <c r="W6" s="20">
        <f t="shared" si="3"/>
        <v>0.28000000000000003</v>
      </c>
      <c r="X6" s="20">
        <f t="shared" si="3"/>
        <v>2025</v>
      </c>
      <c r="Y6" s="21">
        <f>IF(Y7="",NA(),Y7)</f>
        <v>64.94</v>
      </c>
      <c r="Z6" s="21">
        <f t="shared" ref="Z6:AH6" si="4">IF(Z7="",NA(),Z7)</f>
        <v>70.989999999999995</v>
      </c>
      <c r="AA6" s="21">
        <f t="shared" si="4"/>
        <v>106.03</v>
      </c>
      <c r="AB6" s="21">
        <f t="shared" si="4"/>
        <v>109.54</v>
      </c>
      <c r="AC6" s="21">
        <f t="shared" si="4"/>
        <v>113.42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31.52</v>
      </c>
      <c r="BR6" s="21">
        <f t="shared" ref="BR6:BZ6" si="8">IF(BR7="",NA(),BR7)</f>
        <v>30.08</v>
      </c>
      <c r="BS6" s="21">
        <f t="shared" si="8"/>
        <v>23.68</v>
      </c>
      <c r="BT6" s="21">
        <f t="shared" si="8"/>
        <v>23.12</v>
      </c>
      <c r="BU6" s="21">
        <f t="shared" si="8"/>
        <v>42.01</v>
      </c>
      <c r="BV6" s="21">
        <f t="shared" si="8"/>
        <v>59.8</v>
      </c>
      <c r="BW6" s="21">
        <f t="shared" si="8"/>
        <v>57.77</v>
      </c>
      <c r="BX6" s="21">
        <f t="shared" si="8"/>
        <v>57.31</v>
      </c>
      <c r="BY6" s="21">
        <f t="shared" si="8"/>
        <v>57.08</v>
      </c>
      <c r="BZ6" s="21">
        <f t="shared" si="8"/>
        <v>56.26</v>
      </c>
      <c r="CA6" s="20" t="str">
        <f>IF(CA7="","",IF(CA7="-","【-】","【"&amp;SUBSTITUTE(TEXT(CA7,"#,##0.00"),"-","△")&amp;"】"))</f>
        <v>【60.65】</v>
      </c>
      <c r="CB6" s="21">
        <f>IF(CB7="",NA(),CB7)</f>
        <v>382.3</v>
      </c>
      <c r="CC6" s="21">
        <f t="shared" ref="CC6:CK6" si="9">IF(CC7="",NA(),CC7)</f>
        <v>401.46</v>
      </c>
      <c r="CD6" s="21">
        <f t="shared" si="9"/>
        <v>507.98</v>
      </c>
      <c r="CE6" s="21">
        <f t="shared" si="9"/>
        <v>468.53</v>
      </c>
      <c r="CF6" s="21">
        <f t="shared" si="9"/>
        <v>284.91000000000003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53.44</v>
      </c>
      <c r="CN6" s="21">
        <f t="shared" ref="CN6:CV6" si="10">IF(CN7="",NA(),CN7)</f>
        <v>46.25</v>
      </c>
      <c r="CO6" s="21">
        <f t="shared" si="10"/>
        <v>45.63</v>
      </c>
      <c r="CP6" s="21">
        <f t="shared" si="10"/>
        <v>45.63</v>
      </c>
      <c r="CQ6" s="21">
        <f t="shared" si="10"/>
        <v>42.5</v>
      </c>
      <c r="CR6" s="21">
        <f t="shared" si="10"/>
        <v>51.75</v>
      </c>
      <c r="CS6" s="21">
        <f t="shared" si="10"/>
        <v>50.68</v>
      </c>
      <c r="CT6" s="21">
        <f t="shared" si="10"/>
        <v>50.14</v>
      </c>
      <c r="CU6" s="21">
        <f t="shared" si="10"/>
        <v>54.83</v>
      </c>
      <c r="CV6" s="21">
        <f t="shared" si="10"/>
        <v>66.53</v>
      </c>
      <c r="CW6" s="20" t="str">
        <f>IF(CW7="","",IF(CW7="-","【-】","【"&amp;SUBSTITUTE(TEXT(CW7,"#,##0.00"),"-","△")&amp;"】"))</f>
        <v>【61.14】</v>
      </c>
      <c r="CX6" s="21">
        <f>IF(CX7="",NA(),CX7)</f>
        <v>96.61</v>
      </c>
      <c r="CY6" s="21">
        <f t="shared" ref="CY6:DG6" si="11">IF(CY7="",NA(),CY7)</f>
        <v>96.58</v>
      </c>
      <c r="CZ6" s="21">
        <f t="shared" si="11"/>
        <v>96.48</v>
      </c>
      <c r="DA6" s="21">
        <f t="shared" si="11"/>
        <v>96.34</v>
      </c>
      <c r="DB6" s="21">
        <f t="shared" si="11"/>
        <v>98.41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82244</v>
      </c>
      <c r="D7" s="23">
        <v>47</v>
      </c>
      <c r="E7" s="23">
        <v>17</v>
      </c>
      <c r="F7" s="23">
        <v>5</v>
      </c>
      <c r="G7" s="23">
        <v>0</v>
      </c>
      <c r="H7" s="23" t="s">
        <v>98</v>
      </c>
      <c r="I7" s="23" t="s">
        <v>99</v>
      </c>
      <c r="J7" s="23" t="s">
        <v>100</v>
      </c>
      <c r="K7" s="23" t="s">
        <v>101</v>
      </c>
      <c r="L7" s="23" t="s">
        <v>102</v>
      </c>
      <c r="M7" s="23" t="s">
        <v>103</v>
      </c>
      <c r="N7" s="24" t="s">
        <v>104</v>
      </c>
      <c r="O7" s="24" t="s">
        <v>105</v>
      </c>
      <c r="P7" s="24">
        <v>0.81</v>
      </c>
      <c r="Q7" s="24">
        <v>97.29</v>
      </c>
      <c r="R7" s="24">
        <v>2184</v>
      </c>
      <c r="S7" s="24">
        <v>69966</v>
      </c>
      <c r="T7" s="24">
        <v>35.71</v>
      </c>
      <c r="U7" s="24">
        <v>1959.28</v>
      </c>
      <c r="V7" s="24">
        <v>567</v>
      </c>
      <c r="W7" s="24">
        <v>0.28000000000000003</v>
      </c>
      <c r="X7" s="24">
        <v>2025</v>
      </c>
      <c r="Y7" s="24">
        <v>64.94</v>
      </c>
      <c r="Z7" s="24">
        <v>70.989999999999995</v>
      </c>
      <c r="AA7" s="24">
        <v>106.03</v>
      </c>
      <c r="AB7" s="24">
        <v>109.54</v>
      </c>
      <c r="AC7" s="24">
        <v>113.42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31.52</v>
      </c>
      <c r="BR7" s="24">
        <v>30.08</v>
      </c>
      <c r="BS7" s="24">
        <v>23.68</v>
      </c>
      <c r="BT7" s="24">
        <v>23.12</v>
      </c>
      <c r="BU7" s="24">
        <v>42.01</v>
      </c>
      <c r="BV7" s="24">
        <v>59.8</v>
      </c>
      <c r="BW7" s="24">
        <v>57.77</v>
      </c>
      <c r="BX7" s="24">
        <v>57.31</v>
      </c>
      <c r="BY7" s="24">
        <v>57.08</v>
      </c>
      <c r="BZ7" s="24">
        <v>56.26</v>
      </c>
      <c r="CA7" s="24">
        <v>60.65</v>
      </c>
      <c r="CB7" s="24">
        <v>382.3</v>
      </c>
      <c r="CC7" s="24">
        <v>401.46</v>
      </c>
      <c r="CD7" s="24">
        <v>507.98</v>
      </c>
      <c r="CE7" s="24">
        <v>468.53</v>
      </c>
      <c r="CF7" s="24">
        <v>284.91000000000003</v>
      </c>
      <c r="CG7" s="24">
        <v>263.76</v>
      </c>
      <c r="CH7" s="24">
        <v>274.35000000000002</v>
      </c>
      <c r="CI7" s="24">
        <v>273.52</v>
      </c>
      <c r="CJ7" s="24">
        <v>274.99</v>
      </c>
      <c r="CK7" s="24">
        <v>282.08999999999997</v>
      </c>
      <c r="CL7" s="24">
        <v>256.97000000000003</v>
      </c>
      <c r="CM7" s="24">
        <v>53.44</v>
      </c>
      <c r="CN7" s="24">
        <v>46.25</v>
      </c>
      <c r="CO7" s="24">
        <v>45.63</v>
      </c>
      <c r="CP7" s="24">
        <v>45.63</v>
      </c>
      <c r="CQ7" s="24">
        <v>42.5</v>
      </c>
      <c r="CR7" s="24">
        <v>51.75</v>
      </c>
      <c r="CS7" s="24">
        <v>50.68</v>
      </c>
      <c r="CT7" s="24">
        <v>50.14</v>
      </c>
      <c r="CU7" s="24">
        <v>54.83</v>
      </c>
      <c r="CV7" s="24">
        <v>66.53</v>
      </c>
      <c r="CW7" s="24">
        <v>61.14</v>
      </c>
      <c r="CX7" s="24">
        <v>96.61</v>
      </c>
      <c r="CY7" s="24">
        <v>96.58</v>
      </c>
      <c r="CZ7" s="24">
        <v>96.48</v>
      </c>
      <c r="DA7" s="24">
        <v>96.34</v>
      </c>
      <c r="DB7" s="24">
        <v>98.41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2023-01-24T01:56:41Z</cp:lastPrinted>
  <dcterms:created xsi:type="dcterms:W3CDTF">2022-12-01T01:55:44Z</dcterms:created>
  <dcterms:modified xsi:type="dcterms:W3CDTF">2023-02-08T04:55:38Z</dcterms:modified>
  <cp:category/>
</cp:coreProperties>
</file>