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hare\share\0910_上下水道課\!!!!上下水道課!!!!\02経営G\06_会計・庶務\02_調査・報告\00_茨城県\R4年度調査回答\R5.01.10_公営企業に係る経営比較分析表（令和3年度決算）の分析等について\R4提出資料\"/>
    </mc:Choice>
  </mc:AlternateContent>
  <workbookProtection workbookAlgorithmName="SHA-512" workbookHashValue="XYPGPEhro46kxeXBrzkiDOSGdf4/bLuWaZP68E/TORdRDzWjg3NppJkBiRgDlTMWIxXKoCj1yHhxEW/Gf3u2mw==" workbookSaltValue="y7MX/alAk9F007f9rJLye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L8" i="4"/>
  <c r="W8" i="4"/>
  <c r="P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<sst xmlns="http://schemas.openxmlformats.org/spreadsheetml/2006/main" count="231" uniqueCount="117">
  <si>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</si>
  <si>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</si>
  <si>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</si>
  <si>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</si>
  <si>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</si>
  <si>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</si>
  <si>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</si>
  <si>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</si>
  <si>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</si>
  <si>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</si>
  <si>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</si>
  <si>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</si>
  <si>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</si>
  <si>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</si>
  <si>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</si>
  <si>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</si>
  <si>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</si>
  <si>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</si>
  <si>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</si>
  <si>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</si>
  <si>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</si>
  <si>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</si>
  <si>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</si>
  <si>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</si>
  <si>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</si>
  <si>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</si>
  <si>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</si>
  <si>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</si>
  <si>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</si>
  <si>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</si>
  <si>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</si>
  <si>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</si>
  <si>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</si>
  <si>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</si>
  <si>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</si>
  <si>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</si>
  <si>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</si>
  <si>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</si>
  <si>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</si>
  <si>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</si>
  <si>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</si>
  <si>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</si>
  <si>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</si>
  <si>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</si>
  <si>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</si>
  <si>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</si>
  <si>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</si>
  <si>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</si>
  <si>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</si>
  <si>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</si>
  <si>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</si>
  <si>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</si>
  <si>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</si>
  <si>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</si>
  <si>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</si>
  <si>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</si>
  <si>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</si>
  <si>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</si>
  <si>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</si>
  <si>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</si>
  <si>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</si>
  <si>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</si>
  <si>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</si>
  <si>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</si>
  <si>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</si>
  <si>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</si>
  <si>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</si>
  <si>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</si>
  <si>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</si>
  <si>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</si>
  <si>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</si>
  <si>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</si>
  <si>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</si>
  <si>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</si>
  <si>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</si>
  <si>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</si>
  <si>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</si>
  <si>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</si>
  <si>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</si>
  <si>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</si>
  <si>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</si>
  <si>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</si>
  <si>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</si>
  <si>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</si>
  <si>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</si>
  <si>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</si>
  <si>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</si>
  <si>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</si>
  <si>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</si>
  <si>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</si>
  <si>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</si>
  <si>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</si>
  <si>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</si>
  <si>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</si>
  <si>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</si>
  <si>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</si>
  <si>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守谷市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</si>
  <si>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</si>
  <si>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</si>
  <si>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</si>
  <si>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</si>
  <si>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</si>
  <si>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</si>
  <si>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</si>
  <si>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</si>
  <si>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</si>
  <si>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</si>
  <si>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</si>
  <si>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</si>
  <si>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</si>
  <si>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</si>
  <si>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</si>
  <si>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</si>
  <si>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</si>
  <si>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①有形固定資産減価償却率は51.92％であり、類似団体と比較して26.26ポイント上回っている。今後、施設（浄化センター等）の老朽化が進むことから、適切な改築更新が求められる。
②管渠老朽化率は0.00％、③管渠改善率は0.01％であり、今後、施設整備等についてストックマネジメントや経営戦略を踏まえた適切な管渠の更新を実施していく。</t>
    <rPh sb="142" eb="144">
      <t>ケイエイ</t>
    </rPh>
    <rPh sb="144" eb="146">
      <t>センリャク</t>
    </rPh>
    <phoneticPr fontId="4"/>
  </si>
  <si>
    <t>　上記の各指標から判断すると、経営の健全性や効率性の向上に、より一層の取組が必要であり、コスト削減に向けた下水道事業経営が必須となる。
　また、施設の老朽化等により、今後莫大な資金が必要となることから、資金の確保など経営の改善等を図っていく必要がある。</t>
    <rPh sb="120" eb="122">
      <t>ヒツヨウ</t>
    </rPh>
    <phoneticPr fontId="4"/>
  </si>
  <si>
    <t>①経常収支比率は122.90％であり、類似団体と比較して14.86ポイント上回っている。大口事業者の割合が大きく、安定した下水道使用料を計上している。また、前年度は新型コロナウイルス感染症に係る経済対策として下水道使用料(基本料金)を6箇月間免除したが、今年度はその様な施策もなく指標も回復した。
②累積欠損金比率は0.00％であり、今後も営業収益の安定的な確保を維持していく。
③流動比率は1,015.54％であり、類似団体と比較して大きく上回っている。引き続き高い流動比率を維持していくよう努めていく。
④企業債残高対事業規模比率は144.57％であり、類似団体と比較して大きく下回っている。その要因は、平成20年度からの起債借入は実施していないことによる。
⑤経費回収率は138.43％であり、類似団体と比較して41.36ポイント上回っている。また、⑥汚水処理原価は91.34円であり、類似団体と比較して66円47銭下回っている。経費回収率は100％以上であることから、引き続き汚水処理費の抑制に努めながら、健全な事業運営を進めていく。
⑦施設利用率は69.42％であり、類似団体と比較して4.50ポイント上回っている。更なる効率的な施設利用が出来るよう施設の整備を実施していく。
⑧水洗化率は99.24％であり、類似団体と比較して6.36ポイント上回っている状況にある。未接続者への訪問等により、更なる水洗化率の向上に努めていく。</t>
    <rPh sb="44" eb="46">
      <t>オオグチ</t>
    </rPh>
    <rPh sb="46" eb="49">
      <t>ジギョウシャ</t>
    </rPh>
    <rPh sb="50" eb="52">
      <t>ワリアイ</t>
    </rPh>
    <rPh sb="53" eb="54">
      <t>オオ</t>
    </rPh>
    <rPh sb="57" eb="59">
      <t>アンテイ</t>
    </rPh>
    <rPh sb="68" eb="70">
      <t>ケイジョウ</t>
    </rPh>
    <rPh sb="78" eb="81">
      <t>ゼンネンド</t>
    </rPh>
    <rPh sb="104" eb="107">
      <t>ゲスイドウ</t>
    </rPh>
    <rPh sb="107" eb="110">
      <t>シヨウリョウ</t>
    </rPh>
    <rPh sb="127" eb="130">
      <t>コンネンド</t>
    </rPh>
    <rPh sb="133" eb="134">
      <t>ヨウ</t>
    </rPh>
    <rPh sb="135" eb="137">
      <t>シサク</t>
    </rPh>
    <rPh sb="140" eb="142">
      <t>シヒョウ</t>
    </rPh>
    <rPh sb="143" eb="145">
      <t>カイフク</t>
    </rPh>
    <rPh sb="228" eb="229">
      <t>ヒ</t>
    </rPh>
    <rPh sb="230" eb="231">
      <t>ツヅ</t>
    </rPh>
    <rPh sb="232" eb="233">
      <t>タカ</t>
    </rPh>
    <rPh sb="236" eb="238">
      <t>ヒリツ</t>
    </rPh>
    <rPh sb="239" eb="241">
      <t>イジ</t>
    </rPh>
    <rPh sb="247" eb="248">
      <t>ツト</t>
    </rPh>
    <rPh sb="288" eb="289">
      <t>オオ</t>
    </rPh>
    <rPh sb="313" eb="315">
      <t>キサイ</t>
    </rPh>
    <rPh sb="379" eb="381">
      <t>オスイ</t>
    </rPh>
    <rPh sb="381" eb="383">
      <t>ショリ</t>
    </rPh>
    <rPh sb="383" eb="385">
      <t>ゲンカ</t>
    </rPh>
    <rPh sb="391" eb="392">
      <t>エン</t>
    </rPh>
    <rPh sb="396" eb="398">
      <t>ルイジ</t>
    </rPh>
    <rPh sb="398" eb="400">
      <t>ダンタイ</t>
    </rPh>
    <rPh sb="401" eb="403">
      <t>ヒカク</t>
    </rPh>
    <rPh sb="407" eb="408">
      <t>エン</t>
    </rPh>
    <rPh sb="410" eb="411">
      <t>セン</t>
    </rPh>
    <rPh sb="411" eb="412">
      <t>シタ</t>
    </rPh>
    <rPh sb="412" eb="413">
      <t>マワ</t>
    </rPh>
    <rPh sb="418" eb="420">
      <t>ケイヒ</t>
    </rPh>
    <rPh sb="420" eb="422">
      <t>カイシュウ</t>
    </rPh>
    <rPh sb="422" eb="423">
      <t>リツ</t>
    </rPh>
    <rPh sb="438" eb="439">
      <t>ヒ</t>
    </rPh>
    <rPh sb="440" eb="441">
      <t>ツヅ</t>
    </rPh>
    <rPh sb="442" eb="444">
      <t>オスイ</t>
    </rPh>
    <rPh sb="444" eb="446">
      <t>ショリ</t>
    </rPh>
    <rPh sb="446" eb="447">
      <t>ヒ</t>
    </rPh>
    <rPh sb="448" eb="450">
      <t>ヨクセイ</t>
    </rPh>
    <rPh sb="451" eb="452">
      <t>ツト</t>
    </rPh>
    <rPh sb="457" eb="459">
      <t>ケンゼン</t>
    </rPh>
    <rPh sb="460" eb="462">
      <t>ジギョウ</t>
    </rPh>
    <rPh sb="462" eb="464">
      <t>ウンエイ</t>
    </rPh>
    <rPh sb="465" eb="466">
      <t>スス</t>
    </rPh>
    <rPh sb="506" eb="507">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</si>
</sst>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0.03</c:v>
                </c:pt>
                <c:pt idx="1">
                  <c:v>0.03</c:v>
                </c:pt>
                <c:pt idx="2">
                  <c:v>0.05</c:v>
                </c:pt>
                <c:pt idx="3">
                  <c:v>0.02</c:v>
                </c:pt>
                <c:pt idx="4">
                  <c:v>0.01</c:v>
                </c:pt>
              </c:numCache>
            </c:numRef>
          </c:val>
          <c:extLst>
            <c:ext xmlns:c16="http://schemas.microsoft.com/office/drawing/2014/chart" uri="{C3380CC4-5D6E-409C-BE32-E72D297353CC}">
              <c16:uniqueId val="{00000000-A892-4CD9-8D0A-D7DB488E71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A892-4CD9-8D0A-D7DB488E71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68.27</c:v>
                </c:pt>
                <c:pt idx="1">
                  <c:v>67.959999999999994</c:v>
                </c:pt>
                <c:pt idx="2">
                  <c:v>67.540000000000006</c:v>
                </c:pt>
                <c:pt idx="3">
                  <c:v>67.09</c:v>
                </c:pt>
                <c:pt idx="4">
                  <c:v>69.42</c:v>
                </c:pt>
              </c:numCache>
            </c:numRef>
          </c:val>
          <c:extLst>
            <c:ext xmlns:c16="http://schemas.microsoft.com/office/drawing/2014/chart" uri="{C3380CC4-5D6E-409C-BE32-E72D297353CC}">
              <c16:uniqueId val="{00000000-CDD3-469D-9AE7-23FC4E9A53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CDD3-469D-9AE7-23FC4E9A53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99.06</c:v>
                </c:pt>
                <c:pt idx="1">
                  <c:v>99.1</c:v>
                </c:pt>
                <c:pt idx="2">
                  <c:v>99.17</c:v>
                </c:pt>
                <c:pt idx="3">
                  <c:v>99.21</c:v>
                </c:pt>
                <c:pt idx="4">
                  <c:v>99.24</c:v>
                </c:pt>
              </c:numCache>
            </c:numRef>
          </c:val>
          <c:extLst>
            <c:ext xmlns:c16="http://schemas.microsoft.com/office/drawing/2014/chart" uri="{C3380CC4-5D6E-409C-BE32-E72D297353CC}">
              <c16:uniqueId val="{00000000-6CF4-473F-BB04-58B4F2D8D5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6CF4-473F-BB04-58B4F2D8D5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116.18</c:v>
                </c:pt>
                <c:pt idx="1">
                  <c:v>110.18</c:v>
                </c:pt>
                <c:pt idx="2">
                  <c:v>116.12</c:v>
                </c:pt>
                <c:pt idx="3">
                  <c:v>114.8</c:v>
                </c:pt>
                <c:pt idx="4">
                  <c:v>122.9</c:v>
                </c:pt>
              </c:numCache>
            </c:numRef>
          </c:val>
          <c:extLst>
            <c:ext xmlns:c16="http://schemas.microsoft.com/office/drawing/2014/chart" uri="{C3380CC4-5D6E-409C-BE32-E72D297353CC}">
              <c16:uniqueId val="{00000000-718E-44CC-90B8-B890D49904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718E-44CC-90B8-B890D49904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43.91</c:v>
                </c:pt>
                <c:pt idx="1">
                  <c:v>45.92</c:v>
                </c:pt>
                <c:pt idx="2">
                  <c:v>47.69</c:v>
                </c:pt>
                <c:pt idx="3">
                  <c:v>49.79</c:v>
                </c:pt>
                <c:pt idx="4">
                  <c:v>51.92</c:v>
                </c:pt>
              </c:numCache>
            </c:numRef>
          </c:val>
          <c:extLst>
            <c:ext xmlns:c16="http://schemas.microsoft.com/office/drawing/2014/chart" uri="{C3380CC4-5D6E-409C-BE32-E72D297353CC}">
              <c16:uniqueId val="{00000000-09E5-4069-B342-D664C3E372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09E5-4069-B342-D664C3E372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46-438E-AD14-5892E1624C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5546-438E-AD14-5892E1624C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DE-49B6-8DF7-605D6B73F3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D6DE-49B6-8DF7-605D6B73F3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811.44</c:v>
                </c:pt>
                <c:pt idx="1">
                  <c:v>832.91</c:v>
                </c:pt>
                <c:pt idx="2">
                  <c:v>914.14</c:v>
                </c:pt>
                <c:pt idx="3">
                  <c:v>1192.98</c:v>
                </c:pt>
                <c:pt idx="4">
                  <c:v>1015.54</c:v>
                </c:pt>
              </c:numCache>
            </c:numRef>
          </c:val>
          <c:extLst>
            <c:ext xmlns:c16="http://schemas.microsoft.com/office/drawing/2014/chart" uri="{C3380CC4-5D6E-409C-BE32-E72D297353CC}">
              <c16:uniqueId val="{00000000-F939-46BA-8A90-24828DE530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F939-46BA-8A90-24828DE530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206.54</c:v>
                </c:pt>
                <c:pt idx="1">
                  <c:v>186.2</c:v>
                </c:pt>
                <c:pt idx="2">
                  <c:v>172.13</c:v>
                </c:pt>
                <c:pt idx="3">
                  <c:v>172.49</c:v>
                </c:pt>
                <c:pt idx="4">
                  <c:v>144.57</c:v>
                </c:pt>
              </c:numCache>
            </c:numRef>
          </c:val>
          <c:extLst>
            <c:ext xmlns:c16="http://schemas.microsoft.com/office/drawing/2014/chart" uri="{C3380CC4-5D6E-409C-BE32-E72D297353CC}">
              <c16:uniqueId val="{00000000-D42F-40F0-BBC1-7CEB867E8B5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D42F-40F0-BBC1-7CEB867E8B5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124.77</c:v>
                </c:pt>
                <c:pt idx="1">
                  <c:v>112.59</c:v>
                </c:pt>
                <c:pt idx="2">
                  <c:v>151.58000000000001</c:v>
                </c:pt>
                <c:pt idx="3">
                  <c:v>127.49</c:v>
                </c:pt>
                <c:pt idx="4">
                  <c:v>138.43</c:v>
                </c:pt>
              </c:numCache>
            </c:numRef>
          </c:val>
          <c:extLst>
            <c:ext xmlns:c16="http://schemas.microsoft.com/office/drawing/2014/chart" uri="{C3380CC4-5D6E-409C-BE32-E72D297353CC}">
              <c16:uniqueId val="{00000000-CAB1-4EF7-9416-79F1C7F95A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CAB1-4EF7-9416-79F1C7F95A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106.4</c:v>
                </c:pt>
                <c:pt idx="1">
                  <c:v>117.79</c:v>
                </c:pt>
                <c:pt idx="2">
                  <c:v>86.38</c:v>
                </c:pt>
                <c:pt idx="3">
                  <c:v>93.23</c:v>
                </c:pt>
                <c:pt idx="4">
                  <c:v>91.34</c:v>
                </c:pt>
              </c:numCache>
            </c:numRef>
          </c:val>
          <c:extLst>
            <c:ext xmlns:c16="http://schemas.microsoft.com/office/drawing/2014/chart" uri="{C3380CC4-5D6E-409C-BE32-E72D297353CC}">
              <c16:uniqueId val="{00000000-EB67-4F77-A4DA-E8EE902054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EB67-4F77-A4DA-E8EE902054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 zoomScale="85" zoomScaleNormal="85"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茨城県　守谷市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69966</v>
      </c>
      <c r="AM8" s="42"/>
      <c r="AN8" s="42"/>
      <c r="AO8" s="42"/>
      <c r="AP8" s="42"/>
      <c r="AQ8" s="42"/>
      <c r="AR8" s="42"/>
      <c r="AS8" s="42"/>
      <c r="AT8" s="35">
        <f>データ!T6</f>
        <v>35.71</v>
      </c>
      <c r="AU8" s="35"/>
      <c r="AV8" s="35"/>
      <c r="AW8" s="35"/>
      <c r="AX8" s="35"/>
      <c r="AY8" s="35"/>
      <c r="AZ8" s="35"/>
      <c r="BA8" s="35"/>
      <c r="BB8" s="35">
        <f>データ!U6</f>
        <v>1959.28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91.82</v>
      </c>
      <c r="J10" s="35"/>
      <c r="K10" s="35"/>
      <c r="L10" s="35"/>
      <c r="M10" s="35"/>
      <c r="N10" s="35"/>
      <c r="O10" s="35"/>
      <c r="P10" s="35">
        <f>データ!P6</f>
        <v>99.19</v>
      </c>
      <c r="Q10" s="35"/>
      <c r="R10" s="35"/>
      <c r="S10" s="35"/>
      <c r="T10" s="35"/>
      <c r="U10" s="35"/>
      <c r="V10" s="35"/>
      <c r="W10" s="35">
        <f>データ!Q6</f>
        <v>82.92</v>
      </c>
      <c r="X10" s="35"/>
      <c r="Y10" s="35"/>
      <c r="Z10" s="35"/>
      <c r="AA10" s="35"/>
      <c r="AB10" s="35"/>
      <c r="AC10" s="35"/>
      <c r="AD10" s="42">
        <f>データ!R6</f>
        <v>2184</v>
      </c>
      <c r="AE10" s="42"/>
      <c r="AF10" s="42"/>
      <c r="AG10" s="42"/>
      <c r="AH10" s="42"/>
      <c r="AI10" s="42"/>
      <c r="AJ10" s="42"/>
      <c r="AK10" s="2"/>
      <c r="AL10" s="42">
        <f>データ!V6</f>
        <v>69429</v>
      </c>
      <c r="AM10" s="42"/>
      <c r="AN10" s="42"/>
      <c r="AO10" s="42"/>
      <c r="AP10" s="42"/>
      <c r="AQ10" s="42"/>
      <c r="AR10" s="42"/>
      <c r="AS10" s="42"/>
      <c r="AT10" s="35">
        <f>データ!W6</f>
        <v>20.2</v>
      </c>
      <c r="AU10" s="35"/>
      <c r="AV10" s="35"/>
      <c r="AW10" s="35"/>
      <c r="AX10" s="35"/>
      <c r="AY10" s="35"/>
      <c r="AZ10" s="35"/>
      <c r="BA10" s="35"/>
      <c r="BB10" s="35">
        <f>データ!X6</f>
        <v>3437.08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lggnfmqbECgI6g9xhvtTu97IlUAGfDUrHV97V80vN7zdWojRnz62M/9cYxjVI1BDKEhZfcCumGu8S7ko1W7Kw==" saltValue="CJKX34RyndieXv9L+f5Lr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82244</v>
      </c>
      <c r="D6" s="19">
        <f t="shared" si="3"/>
        <v>46</v>
      </c>
      <c r="E6" s="19">
        <f t="shared" si="3"/>
        <v>17</v>
      </c>
      <c r="F6" s="19">
        <f t="shared" si="3"/>
        <v>1</v>
      </c>
      <c r="G6" s="19">
        <f t="shared" si="3"/>
        <v>0</v>
      </c>
      <c r="H6" s="19" t="str">
        <f t="shared" si="3"/>
        <v>茨城県　守谷市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91.82</v>
      </c>
      <c r="P6" s="20">
        <f t="shared" si="3"/>
        <v>99.19</v>
      </c>
      <c r="Q6" s="20">
        <f t="shared" si="3"/>
        <v>82.92</v>
      </c>
      <c r="R6" s="20">
        <f t="shared" si="3"/>
        <v>2184</v>
      </c>
      <c r="S6" s="20">
        <f t="shared" si="3"/>
        <v>69966</v>
      </c>
      <c r="T6" s="20">
        <f t="shared" si="3"/>
        <v>35.71</v>
      </c>
      <c r="U6" s="20">
        <f t="shared" si="3"/>
        <v>1959.28</v>
      </c>
      <c r="V6" s="20">
        <f t="shared" si="3"/>
        <v>69429</v>
      </c>
      <c r="W6" s="20">
        <f t="shared" si="3"/>
        <v>20.2</v>
      </c>
      <c r="X6" s="20">
        <f t="shared" si="3"/>
        <v>3437.08</v>
      </c>
      <c r="Y6" s="21">
        <f>IF(Y7="",NA(),Y7)</f>
        <v>116.18</v>
      </c>
      <c r="Z6" s="21">
        <f t="shared" ref="Z6:AH6" si="4">IF(Z7="",NA(),Z7)</f>
        <v>110.18</v>
      </c>
      <c r="AA6" s="21">
        <f t="shared" si="4"/>
        <v>116.12</v>
      </c>
      <c r="AB6" s="21">
        <f t="shared" si="4"/>
        <v>114.8</v>
      </c>
      <c r="AC6" s="21">
        <f t="shared" si="4"/>
        <v>122.9</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811.44</v>
      </c>
      <c r="AV6" s="21">
        <f t="shared" ref="AV6:BD6" si="6">IF(AV7="",NA(),AV7)</f>
        <v>832.91</v>
      </c>
      <c r="AW6" s="21">
        <f t="shared" si="6"/>
        <v>914.14</v>
      </c>
      <c r="AX6" s="21">
        <f t="shared" si="6"/>
        <v>1192.98</v>
      </c>
      <c r="AY6" s="21">
        <f t="shared" si="6"/>
        <v>1015.54</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206.54</v>
      </c>
      <c r="BG6" s="21">
        <f t="shared" ref="BG6:BO6" si="7">IF(BG7="",NA(),BG7)</f>
        <v>186.2</v>
      </c>
      <c r="BH6" s="21">
        <f t="shared" si="7"/>
        <v>172.13</v>
      </c>
      <c r="BI6" s="21">
        <f t="shared" si="7"/>
        <v>172.49</v>
      </c>
      <c r="BJ6" s="21">
        <f t="shared" si="7"/>
        <v>144.57</v>
      </c>
      <c r="BK6" s="21">
        <f t="shared" si="7"/>
        <v>799.41</v>
      </c>
      <c r="BL6" s="21">
        <f t="shared" si="7"/>
        <v>820.36</v>
      </c>
      <c r="BM6" s="21">
        <f t="shared" si="7"/>
        <v>847.44</v>
      </c>
      <c r="BN6" s="21">
        <f t="shared" si="7"/>
        <v>857.88</v>
      </c>
      <c r="BO6" s="21">
        <f t="shared" si="7"/>
        <v>825.1</v>
      </c>
      <c r="BP6" s="20" t="str">
        <f>IF(BP7="","",IF(BP7="-","【-】","【"&amp;SUBSTITUTE(TEXT(BP7,"#,##0.00"),"-","△")&amp;"】"))</f>
        <v>【669.11】</v>
      </c>
      <c r="BQ6" s="21">
        <f>IF(BQ7="",NA(),BQ7)</f>
        <v>124.77</v>
      </c>
      <c r="BR6" s="21">
        <f t="shared" ref="BR6:BZ6" si="8">IF(BR7="",NA(),BR7)</f>
        <v>112.59</v>
      </c>
      <c r="BS6" s="21">
        <f t="shared" si="8"/>
        <v>151.58000000000001</v>
      </c>
      <c r="BT6" s="21">
        <f t="shared" si="8"/>
        <v>127.49</v>
      </c>
      <c r="BU6" s="21">
        <f t="shared" si="8"/>
        <v>138.43</v>
      </c>
      <c r="BV6" s="21">
        <f t="shared" si="8"/>
        <v>96.54</v>
      </c>
      <c r="BW6" s="21">
        <f t="shared" si="8"/>
        <v>95.4</v>
      </c>
      <c r="BX6" s="21">
        <f t="shared" si="8"/>
        <v>94.69</v>
      </c>
      <c r="BY6" s="21">
        <f t="shared" si="8"/>
        <v>94.97</v>
      </c>
      <c r="BZ6" s="21">
        <f t="shared" si="8"/>
        <v>97.07</v>
      </c>
      <c r="CA6" s="20" t="str">
        <f>IF(CA7="","",IF(CA7="-","【-】","【"&amp;SUBSTITUTE(TEXT(CA7,"#,##0.00"),"-","△")&amp;"】"))</f>
        <v>【99.73】</v>
      </c>
      <c r="CB6" s="21">
        <f>IF(CB7="",NA(),CB7)</f>
        <v>106.4</v>
      </c>
      <c r="CC6" s="21">
        <f t="shared" ref="CC6:CK6" si="9">IF(CC7="",NA(),CC7)</f>
        <v>117.79</v>
      </c>
      <c r="CD6" s="21">
        <f t="shared" si="9"/>
        <v>86.38</v>
      </c>
      <c r="CE6" s="21">
        <f t="shared" si="9"/>
        <v>93.23</v>
      </c>
      <c r="CF6" s="21">
        <f t="shared" si="9"/>
        <v>91.34</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68.27</v>
      </c>
      <c r="CN6" s="21">
        <f t="shared" ref="CN6:CV6" si="10">IF(CN7="",NA(),CN7)</f>
        <v>67.959999999999994</v>
      </c>
      <c r="CO6" s="21">
        <f t="shared" si="10"/>
        <v>67.540000000000006</v>
      </c>
      <c r="CP6" s="21">
        <f t="shared" si="10"/>
        <v>67.09</v>
      </c>
      <c r="CQ6" s="21">
        <f t="shared" si="10"/>
        <v>69.42</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99.06</v>
      </c>
      <c r="CY6" s="21">
        <f t="shared" ref="CY6:DG6" si="11">IF(CY7="",NA(),CY7)</f>
        <v>99.1</v>
      </c>
      <c r="CZ6" s="21">
        <f t="shared" si="11"/>
        <v>99.17</v>
      </c>
      <c r="DA6" s="21">
        <f t="shared" si="11"/>
        <v>99.21</v>
      </c>
      <c r="DB6" s="21">
        <f t="shared" si="11"/>
        <v>99.24</v>
      </c>
      <c r="DC6" s="21">
        <f t="shared" si="11"/>
        <v>92.3</v>
      </c>
      <c r="DD6" s="21">
        <f t="shared" si="11"/>
        <v>92.55</v>
      </c>
      <c r="DE6" s="21">
        <f t="shared" si="11"/>
        <v>92.62</v>
      </c>
      <c r="DF6" s="21">
        <f t="shared" si="11"/>
        <v>92.72</v>
      </c>
      <c r="DG6" s="21">
        <f t="shared" si="11"/>
        <v>92.88</v>
      </c>
      <c r="DH6" s="20" t="str">
        <f>IF(DH7="","",IF(DH7="-","【-】","【"&amp;SUBSTITUTE(TEXT(DH7,"#,##0.00"),"-","△")&amp;"】"))</f>
        <v>【95.72】</v>
      </c>
      <c r="DI6" s="21">
        <f>IF(DI7="",NA(),DI7)</f>
        <v>43.91</v>
      </c>
      <c r="DJ6" s="21">
        <f t="shared" ref="DJ6:DR6" si="12">IF(DJ7="",NA(),DJ7)</f>
        <v>45.92</v>
      </c>
      <c r="DK6" s="21">
        <f t="shared" si="12"/>
        <v>47.69</v>
      </c>
      <c r="DL6" s="21">
        <f t="shared" si="12"/>
        <v>49.79</v>
      </c>
      <c r="DM6" s="21">
        <f t="shared" si="12"/>
        <v>51.92</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1.07</v>
      </c>
      <c r="DZ6" s="21">
        <f t="shared" si="13"/>
        <v>1.03</v>
      </c>
      <c r="EA6" s="21">
        <f t="shared" si="13"/>
        <v>1.43</v>
      </c>
      <c r="EB6" s="21">
        <f t="shared" si="13"/>
        <v>1.22</v>
      </c>
      <c r="EC6" s="21">
        <f t="shared" si="13"/>
        <v>1.61</v>
      </c>
      <c r="ED6" s="20" t="str">
        <f>IF(ED7="","",IF(ED7="-","【-】","【"&amp;SUBSTITUTE(TEXT(ED7,"#,##0.00"),"-","△")&amp;"】"))</f>
        <v>【6.54】</v>
      </c>
      <c r="EE6" s="21">
        <f>IF(EE7="",NA(),EE7)</f>
        <v>0.03</v>
      </c>
      <c r="EF6" s="21">
        <f t="shared" ref="EF6:EN6" si="14">IF(EF7="",NA(),EF7)</f>
        <v>0.03</v>
      </c>
      <c r="EG6" s="21">
        <f t="shared" si="14"/>
        <v>0.05</v>
      </c>
      <c r="EH6" s="21">
        <f t="shared" si="14"/>
        <v>0.02</v>
      </c>
      <c r="EI6" s="21">
        <f t="shared" si="14"/>
        <v>0.01</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2">
      <c r="A7" s="14"/>
      <c r="B7" s="23">
        <v>2021</v>
      </c>
      <c r="C7" s="23">
        <v>82244</v>
      </c>
      <c r="D7" s="23">
        <v>46</v>
      </c>
      <c r="E7" s="23">
        <v>17</v>
      </c>
      <c r="F7" s="23">
        <v>1</v>
      </c>
      <c r="G7" s="23">
        <v>0</v>
      </c>
      <c r="H7" s="23" t="s">
        <v>96</v>
      </c>
      <c r="I7" s="23" t="s">
        <v>97</v>
      </c>
      <c r="J7" s="23" t="s">
        <v>98</v>
      </c>
      <c r="K7" s="23" t="s">
        <v>99</v>
      </c>
      <c r="L7" s="23" t="s">
        <v>100</v>
      </c>
      <c r="M7" s="23" t="s">
        <v>101</v>
      </c>
      <c r="N7" s="24" t="s">
        <v>102</v>
      </c>
      <c r="O7" s="24">
        <v>91.82</v>
      </c>
      <c r="P7" s="24">
        <v>99.19</v>
      </c>
      <c r="Q7" s="24">
        <v>82.92</v>
      </c>
      <c r="R7" s="24">
        <v>2184</v>
      </c>
      <c r="S7" s="24">
        <v>69966</v>
      </c>
      <c r="T7" s="24">
        <v>35.71</v>
      </c>
      <c r="U7" s="24">
        <v>1959.28</v>
      </c>
      <c r="V7" s="24">
        <v>69429</v>
      </c>
      <c r="W7" s="24">
        <v>20.2</v>
      </c>
      <c r="X7" s="24">
        <v>3437.08</v>
      </c>
      <c r="Y7" s="24">
        <v>116.18</v>
      </c>
      <c r="Z7" s="24">
        <v>110.18</v>
      </c>
      <c r="AA7" s="24">
        <v>116.12</v>
      </c>
      <c r="AB7" s="24">
        <v>114.8</v>
      </c>
      <c r="AC7" s="24">
        <v>122.9</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811.44</v>
      </c>
      <c r="AV7" s="24">
        <v>832.91</v>
      </c>
      <c r="AW7" s="24">
        <v>914.14</v>
      </c>
      <c r="AX7" s="24">
        <v>1192.98</v>
      </c>
      <c r="AY7" s="24">
        <v>1015.54</v>
      </c>
      <c r="AZ7" s="24">
        <v>78.45</v>
      </c>
      <c r="BA7" s="24">
        <v>76.31</v>
      </c>
      <c r="BB7" s="24">
        <v>68.180000000000007</v>
      </c>
      <c r="BC7" s="24">
        <v>67.930000000000007</v>
      </c>
      <c r="BD7" s="24">
        <v>68.53</v>
      </c>
      <c r="BE7" s="24">
        <v>71.39</v>
      </c>
      <c r="BF7" s="24">
        <v>206.54</v>
      </c>
      <c r="BG7" s="24">
        <v>186.2</v>
      </c>
      <c r="BH7" s="24">
        <v>172.13</v>
      </c>
      <c r="BI7" s="24">
        <v>172.49</v>
      </c>
      <c r="BJ7" s="24">
        <v>144.57</v>
      </c>
      <c r="BK7" s="24">
        <v>799.41</v>
      </c>
      <c r="BL7" s="24">
        <v>820.36</v>
      </c>
      <c r="BM7" s="24">
        <v>847.44</v>
      </c>
      <c r="BN7" s="24">
        <v>857.88</v>
      </c>
      <c r="BO7" s="24">
        <v>825.1</v>
      </c>
      <c r="BP7" s="24">
        <v>669.11</v>
      </c>
      <c r="BQ7" s="24">
        <v>124.77</v>
      </c>
      <c r="BR7" s="24">
        <v>112.59</v>
      </c>
      <c r="BS7" s="24">
        <v>151.58000000000001</v>
      </c>
      <c r="BT7" s="24">
        <v>127.49</v>
      </c>
      <c r="BU7" s="24">
        <v>138.43</v>
      </c>
      <c r="BV7" s="24">
        <v>96.54</v>
      </c>
      <c r="BW7" s="24">
        <v>95.4</v>
      </c>
      <c r="BX7" s="24">
        <v>94.69</v>
      </c>
      <c r="BY7" s="24">
        <v>94.97</v>
      </c>
      <c r="BZ7" s="24">
        <v>97.07</v>
      </c>
      <c r="CA7" s="24">
        <v>99.73</v>
      </c>
      <c r="CB7" s="24">
        <v>106.4</v>
      </c>
      <c r="CC7" s="24">
        <v>117.79</v>
      </c>
      <c r="CD7" s="24">
        <v>86.38</v>
      </c>
      <c r="CE7" s="24">
        <v>93.23</v>
      </c>
      <c r="CF7" s="24">
        <v>91.34</v>
      </c>
      <c r="CG7" s="24">
        <v>162.81</v>
      </c>
      <c r="CH7" s="24">
        <v>163.19999999999999</v>
      </c>
      <c r="CI7" s="24">
        <v>159.78</v>
      </c>
      <c r="CJ7" s="24">
        <v>159.49</v>
      </c>
      <c r="CK7" s="24">
        <v>157.81</v>
      </c>
      <c r="CL7" s="24">
        <v>134.97999999999999</v>
      </c>
      <c r="CM7" s="24">
        <v>68.27</v>
      </c>
      <c r="CN7" s="24">
        <v>67.959999999999994</v>
      </c>
      <c r="CO7" s="24">
        <v>67.540000000000006</v>
      </c>
      <c r="CP7" s="24">
        <v>67.09</v>
      </c>
      <c r="CQ7" s="24">
        <v>69.42</v>
      </c>
      <c r="CR7" s="24">
        <v>64.959999999999994</v>
      </c>
      <c r="CS7" s="24">
        <v>65.040000000000006</v>
      </c>
      <c r="CT7" s="24">
        <v>68.31</v>
      </c>
      <c r="CU7" s="24">
        <v>65.28</v>
      </c>
      <c r="CV7" s="24">
        <v>64.92</v>
      </c>
      <c r="CW7" s="24">
        <v>59.99</v>
      </c>
      <c r="CX7" s="24">
        <v>99.06</v>
      </c>
      <c r="CY7" s="24">
        <v>99.1</v>
      </c>
      <c r="CZ7" s="24">
        <v>99.17</v>
      </c>
      <c r="DA7" s="24">
        <v>99.21</v>
      </c>
      <c r="DB7" s="24">
        <v>99.24</v>
      </c>
      <c r="DC7" s="24">
        <v>92.3</v>
      </c>
      <c r="DD7" s="24">
        <v>92.55</v>
      </c>
      <c r="DE7" s="24">
        <v>92.62</v>
      </c>
      <c r="DF7" s="24">
        <v>92.72</v>
      </c>
      <c r="DG7" s="24">
        <v>92.88</v>
      </c>
      <c r="DH7" s="24">
        <v>95.72</v>
      </c>
      <c r="DI7" s="24">
        <v>43.91</v>
      </c>
      <c r="DJ7" s="24">
        <v>45.92</v>
      </c>
      <c r="DK7" s="24">
        <v>47.69</v>
      </c>
      <c r="DL7" s="24">
        <v>49.79</v>
      </c>
      <c r="DM7" s="24">
        <v>51.92</v>
      </c>
      <c r="DN7" s="24">
        <v>25.61</v>
      </c>
      <c r="DO7" s="24">
        <v>26.13</v>
      </c>
      <c r="DP7" s="24">
        <v>26.36</v>
      </c>
      <c r="DQ7" s="24">
        <v>23.79</v>
      </c>
      <c r="DR7" s="24">
        <v>25.66</v>
      </c>
      <c r="DS7" s="24">
        <v>38.17</v>
      </c>
      <c r="DT7" s="24">
        <v>0</v>
      </c>
      <c r="DU7" s="24">
        <v>0</v>
      </c>
      <c r="DV7" s="24">
        <v>0</v>
      </c>
      <c r="DW7" s="24">
        <v>0</v>
      </c>
      <c r="DX7" s="24">
        <v>0</v>
      </c>
      <c r="DY7" s="24">
        <v>1.07</v>
      </c>
      <c r="DZ7" s="24">
        <v>1.03</v>
      </c>
      <c r="EA7" s="24">
        <v>1.43</v>
      </c>
      <c r="EB7" s="24">
        <v>1.22</v>
      </c>
      <c r="EC7" s="24">
        <v>1.61</v>
      </c>
      <c r="ED7" s="24">
        <v>6.54</v>
      </c>
      <c r="EE7" s="24">
        <v>0.03</v>
      </c>
      <c r="EF7" s="24">
        <v>0.03</v>
      </c>
      <c r="EG7" s="24">
        <v>0.05</v>
      </c>
      <c r="EH7" s="24">
        <v>0.02</v>
      </c>
      <c r="EI7" s="24">
        <v>0.01</v>
      </c>
      <c r="EJ7" s="24">
        <v>0.13</v>
      </c>
      <c r="EK7" s="24">
        <v>0.1</v>
      </c>
      <c r="EL7" s="24">
        <v>0.09</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LG221004</cp:lastModifiedBy>
  <cp:lastPrinted>2023-01-24T01:56:22Z</cp:lastPrinted>
  <dcterms:created xsi:type="dcterms:W3CDTF">2023-01-12T23:27:32Z</dcterms:created>
  <dcterms:modified xsi:type="dcterms:W3CDTF">2023-02-08T06:38:13Z</dcterms:modified>
  <cp:category/>
</cp:coreProperties>
</file>