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財政\理財\Ｒ４理財\05_公営企業関係\15_経営比較分析表\01経営比較分析表の分析等\03市町村等から\19_潮来市\"/>
    </mc:Choice>
  </mc:AlternateContent>
  <workbookProtection workbookAlgorithmName="SHA-512" workbookHashValue="pdXCQkJSiQoYfsoMa01rOeHIB8nSi1335E437ml8aaWBAKIPsthh6ipDZxeCeOAUpxjx/hbjKDQF+Zti3Xp9PQ==" workbookSaltValue="Z1T6Q2V2zgE+xtsbHwXr3Q==" workbookSpinCount="100000" lockStructure="1"/>
  <bookViews>
    <workbookView xWindow="0" yWindow="0" windowWidth="28800" windowHeight="12210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J85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T6" i="5"/>
  <c r="S6" i="5"/>
  <c r="R6" i="5"/>
  <c r="AD10" i="4" s="1"/>
  <c r="Q6" i="5"/>
  <c r="P6" i="5"/>
  <c r="O6" i="5"/>
  <c r="N6" i="5"/>
  <c r="B10" i="4" s="1"/>
  <c r="M6" i="5"/>
  <c r="L6" i="5"/>
  <c r="K6" i="5"/>
  <c r="J6" i="5"/>
  <c r="I8" i="4" s="1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I85" i="4"/>
  <c r="H85" i="4"/>
  <c r="G85" i="4"/>
  <c r="E85" i="4"/>
  <c r="BB10" i="4"/>
  <c r="AT10" i="4"/>
  <c r="W10" i="4"/>
  <c r="P10" i="4"/>
  <c r="I10" i="4"/>
  <c r="BB8" i="4"/>
  <c r="AT8" i="4"/>
  <c r="AL8" i="4"/>
  <c r="AD8" i="4"/>
  <c r="W8" i="4"/>
  <c r="P8" i="4"/>
  <c r="B8" i="4"/>
  <c r="B6" i="4"/>
</calcChain>
</file>

<file path=xl/sharedStrings.xml><?xml version="1.0" encoding="utf-8"?>
<sst xmlns="http://schemas.openxmlformats.org/spreadsheetml/2006/main" count="297" uniqueCount="117">
  <si>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</si>
  <si>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</si>
  <si>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</si>
  <si>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</si>
  <si>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</si>
  <si>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</si>
  <si>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</si>
  <si>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</si>
  <si>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</si>
  <si>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</si>
  <si>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</si>
  <si>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</si>
  <si>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</si>
  <si>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</si>
  <si>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</si>
  <si>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</si>
  <si>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</si>
  <si>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</si>
  <si>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</si>
  <si>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</si>
  <si>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</si>
  <si>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</si>
  <si>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</si>
  <si>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</si>
  <si>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</si>
  <si>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</si>
  <si>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</si>
  <si>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</si>
  <si>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</si>
  <si>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</si>
  <si>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</si>
  <si>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</si>
  <si>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</si>
  <si>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</si>
  <si>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</si>
  <si>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</si>
  <si>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</si>
  <si>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</si>
  <si>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</si>
  <si>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</si>
  <si>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</si>
  <si>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</si>
  <si>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</si>
  <si>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</si>
  <si>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</si>
  <si>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</si>
  <si>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</si>
  <si>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</si>
  <si>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</si>
  <si>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</si>
  <si>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</si>
  <si>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</si>
  <si>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</si>
  <si>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</si>
  <si>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</si>
  <si>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</si>
  <si>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</si>
  <si>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</si>
  <si>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</si>
  <si>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</si>
  <si>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</si>
  <si>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</si>
  <si>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</si>
  <si>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</si>
  <si>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</si>
  <si>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</si>
  <si>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</si>
  <si>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</si>
  <si>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</si>
  <si>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</si>
  <si>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</si>
  <si>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</si>
  <si>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</si>
  <si>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</si>
  <si>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</si>
  <si>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</si>
  <si>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</si>
  <si>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</si>
  <si>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</si>
  <si>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</si>
  <si>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</si>
  <si>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</si>
  <si>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</si>
  <si>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</si>
  <si>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</si>
  <si>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</si>
  <si>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</si>
  <si>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</si>
  <si>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</si>
  <si>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</si>
  <si>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</si>
  <si>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</si>
  <si>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</si>
  <si>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</si>
  <si>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</si>
  <si>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</si>
  <si>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茨城県　潮来市</t>
  </si>
  <si>
    <t>法適用</t>
  </si>
  <si>
    <t>下水道事業</t>
  </si>
  <si>
    <t>農業集落排水</t>
  </si>
  <si>
    <t>F2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</si>
  <si>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</si>
  <si>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</si>
  <si>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</si>
  <si>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</si>
  <si>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</si>
  <si>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</si>
  <si>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</si>
  <si>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</si>
  <si>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</si>
  <si>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</si>
  <si>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</si>
  <si>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</si>
  <si>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</si>
  <si>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【有形固定資産減価償却率】
　前年に比べ、処理場の改築工事等を行ったことから、増加となった。数値としては低いが、これは令和2年度より法適用となったためである。今後も個々の耐用年数に留意する必要がある。
【管渠老朽化率】
　耐用年数を経過した管渠がないため、0.00％であるが、後々の更新に備え、財源の確保を行っていく必要がある。
【管渠改善率】
　耐用年数を超過した管渠はないが、今後の老朽化対策のため、施設の長寿命化を図りながら、計画的な更新を進めていく必要がある。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5" eb="17">
      <t>ゼンネン</t>
    </rPh>
    <rPh sb="18" eb="19">
      <t>クラ</t>
    </rPh>
    <rPh sb="21" eb="24">
      <t>ショリジョウ</t>
    </rPh>
    <rPh sb="25" eb="27">
      <t>カイチク</t>
    </rPh>
    <rPh sb="27" eb="29">
      <t>コウジ</t>
    </rPh>
    <rPh sb="29" eb="30">
      <t>トウ</t>
    </rPh>
    <rPh sb="31" eb="32">
      <t>オコナ</t>
    </rPh>
    <rPh sb="39" eb="41">
      <t>ゾウカ</t>
    </rPh>
    <rPh sb="46" eb="48">
      <t>スウチ</t>
    </rPh>
    <rPh sb="52" eb="53">
      <t>ヒク</t>
    </rPh>
    <rPh sb="59" eb="61">
      <t>レイワ</t>
    </rPh>
    <rPh sb="62" eb="64">
      <t>ネンド</t>
    </rPh>
    <rPh sb="66" eb="67">
      <t>ホウ</t>
    </rPh>
    <rPh sb="67" eb="69">
      <t>テキヨウ</t>
    </rPh>
    <rPh sb="79" eb="81">
      <t>コンゴ</t>
    </rPh>
    <rPh sb="82" eb="84">
      <t>ココ</t>
    </rPh>
    <rPh sb="85" eb="87">
      <t>タイヨウ</t>
    </rPh>
    <rPh sb="87" eb="89">
      <t>ネンスウ</t>
    </rPh>
    <rPh sb="90" eb="92">
      <t>リュウイ</t>
    </rPh>
    <rPh sb="94" eb="96">
      <t>ヒツヨウ</t>
    </rPh>
    <rPh sb="103" eb="105">
      <t>カンキョ</t>
    </rPh>
    <rPh sb="105" eb="108">
      <t>ロウキュウカ</t>
    </rPh>
    <rPh sb="108" eb="109">
      <t>リツ</t>
    </rPh>
    <rPh sb="112" eb="114">
      <t>タイヨウ</t>
    </rPh>
    <rPh sb="114" eb="116">
      <t>ネンスウ</t>
    </rPh>
    <rPh sb="117" eb="119">
      <t>ケイカ</t>
    </rPh>
    <rPh sb="121" eb="123">
      <t>カンキョ</t>
    </rPh>
    <rPh sb="139" eb="141">
      <t>ノチノチ</t>
    </rPh>
    <rPh sb="142" eb="144">
      <t>コウシン</t>
    </rPh>
    <rPh sb="145" eb="146">
      <t>ソナ</t>
    </rPh>
    <rPh sb="148" eb="150">
      <t>ザイゲン</t>
    </rPh>
    <rPh sb="151" eb="153">
      <t>カクホ</t>
    </rPh>
    <rPh sb="154" eb="155">
      <t>オコナ</t>
    </rPh>
    <rPh sb="159" eb="161">
      <t>ヒツヨウ</t>
    </rPh>
    <rPh sb="168" eb="170">
      <t>カンキョ</t>
    </rPh>
    <rPh sb="170" eb="172">
      <t>カイゼン</t>
    </rPh>
    <rPh sb="172" eb="173">
      <t>リツ</t>
    </rPh>
    <rPh sb="176" eb="178">
      <t>タイヨウ</t>
    </rPh>
    <rPh sb="178" eb="180">
      <t>ネンスウ</t>
    </rPh>
    <rPh sb="181" eb="183">
      <t>チョウカ</t>
    </rPh>
    <rPh sb="185" eb="187">
      <t>カンキョ</t>
    </rPh>
    <rPh sb="192" eb="194">
      <t>コンゴ</t>
    </rPh>
    <rPh sb="195" eb="198">
      <t>ロウキュウカ</t>
    </rPh>
    <rPh sb="198" eb="200">
      <t>タイサク</t>
    </rPh>
    <rPh sb="204" eb="206">
      <t>シセツ</t>
    </rPh>
    <rPh sb="207" eb="211">
      <t>チョウジュミョウカ</t>
    </rPh>
    <rPh sb="212" eb="213">
      <t>ハカ</t>
    </rPh>
    <rPh sb="218" eb="221">
      <t>ケイカクテキ</t>
    </rPh>
    <rPh sb="222" eb="224">
      <t>コウシン</t>
    </rPh>
    <rPh sb="225" eb="226">
      <t>スス</t>
    </rPh>
    <rPh sb="230" eb="232">
      <t>ヒツヨウ</t>
    </rPh>
    <phoneticPr fontId="4"/>
  </si>
  <si>
    <t>【経常収支比率】
　全国平均値及び類似団体平均値と比較して同水準となった。しかし経常収益は使用料で賄えておらず、一般会計からの繰入金に依存している状態である。そのため、経常的な維持管理費の削減に努めていく必要がある。
【累積欠損金比率】
　一般会計繰入金に依存しているため0％となっている。
【企業債残高対事業規模比率】
　起債の償還については、使用料で賄えていないため、数値は0.00％となっている。
【経費回収率】
　全国平均及び類似団体の平均を大きく上回っており、現時点においては概ね適正であると考えられるが、今後も費用の計画的運用を行っていく。
【汚水処理原価】
　類似団体平均値を下回っているものの、今後の維持管理費の増加も考えられることから、費用の抑制を行っていく必要がある。
【施設利用率】
　前年度と同じく横ばいである。類似団体平均値より下回っている状況にあるが、施設の有効運用のため、接続促進等を行っていく。
【水洗化率】
　少しずつ上昇しており、類似団体平均値を上回る。引き続き、接続推進を進め、接続率の向上に努める。</t>
    <rPh sb="1" eb="3">
      <t>ケイジョウ</t>
    </rPh>
    <rPh sb="3" eb="5">
      <t>シュウシ</t>
    </rPh>
    <rPh sb="5" eb="7">
      <t>ヒリツ</t>
    </rPh>
    <rPh sb="10" eb="12">
      <t>ゼンコク</t>
    </rPh>
    <rPh sb="12" eb="14">
      <t>ヘイキン</t>
    </rPh>
    <rPh sb="14" eb="15">
      <t>チ</t>
    </rPh>
    <rPh sb="15" eb="16">
      <t>オヨ</t>
    </rPh>
    <rPh sb="17" eb="19">
      <t>ルイジ</t>
    </rPh>
    <rPh sb="19" eb="21">
      <t>ダンタイ</t>
    </rPh>
    <rPh sb="21" eb="24">
      <t>ヘイキンチ</t>
    </rPh>
    <rPh sb="25" eb="27">
      <t>ヒカク</t>
    </rPh>
    <rPh sb="29" eb="32">
      <t>ドウスイジュン</t>
    </rPh>
    <rPh sb="40" eb="42">
      <t>ケイジョウ</t>
    </rPh>
    <rPh sb="42" eb="44">
      <t>シュウエキ</t>
    </rPh>
    <rPh sb="45" eb="48">
      <t>シヨウリョウ</t>
    </rPh>
    <rPh sb="49" eb="50">
      <t>マカナ</t>
    </rPh>
    <rPh sb="56" eb="58">
      <t>イッパン</t>
    </rPh>
    <rPh sb="58" eb="60">
      <t>カイケイ</t>
    </rPh>
    <rPh sb="63" eb="65">
      <t>クリイレ</t>
    </rPh>
    <rPh sb="65" eb="66">
      <t>キン</t>
    </rPh>
    <rPh sb="67" eb="69">
      <t>イゾン</t>
    </rPh>
    <rPh sb="73" eb="75">
      <t>ジョウタイ</t>
    </rPh>
    <rPh sb="84" eb="87">
      <t>ケイジョウテキ</t>
    </rPh>
    <rPh sb="88" eb="90">
      <t>イジ</t>
    </rPh>
    <rPh sb="90" eb="93">
      <t>カンリヒ</t>
    </rPh>
    <rPh sb="94" eb="96">
      <t>サクゲン</t>
    </rPh>
    <rPh sb="97" eb="98">
      <t>ツト</t>
    </rPh>
    <rPh sb="102" eb="104">
      <t>ヒツヨウ</t>
    </rPh>
    <rPh sb="110" eb="112">
      <t>ルイセキ</t>
    </rPh>
    <rPh sb="112" eb="114">
      <t>ケッソン</t>
    </rPh>
    <rPh sb="114" eb="115">
      <t>キン</t>
    </rPh>
    <rPh sb="115" eb="117">
      <t>ヒリツ</t>
    </rPh>
    <rPh sb="124" eb="126">
      <t>クリイレ</t>
    </rPh>
    <rPh sb="126" eb="127">
      <t>キン</t>
    </rPh>
    <rPh sb="128" eb="130">
      <t>イゾン</t>
    </rPh>
    <rPh sb="147" eb="149">
      <t>キギョウ</t>
    </rPh>
    <rPh sb="149" eb="150">
      <t>サイ</t>
    </rPh>
    <rPh sb="150" eb="152">
      <t>ザンダカ</t>
    </rPh>
    <rPh sb="152" eb="153">
      <t>タイ</t>
    </rPh>
    <rPh sb="270" eb="271">
      <t>オコナ</t>
    </rPh>
    <rPh sb="401" eb="403">
      <t>セツゾク</t>
    </rPh>
    <rPh sb="426" eb="428">
      <t>ジョウショウ</t>
    </rPh>
    <rPh sb="433" eb="435">
      <t>ルイジ</t>
    </rPh>
    <rPh sb="435" eb="437">
      <t>ダンタイ</t>
    </rPh>
    <rPh sb="437" eb="440">
      <t>ヘイキンチ</t>
    </rPh>
    <rPh sb="441" eb="443">
      <t>ウワマワ</t>
    </rPh>
    <rPh sb="445" eb="446">
      <t>ヒ</t>
    </rPh>
    <rPh sb="447" eb="448">
      <t>ツヅ</t>
    </rPh>
    <rPh sb="450" eb="452">
      <t>セツゾク</t>
    </rPh>
    <rPh sb="452" eb="454">
      <t>スイシン</t>
    </rPh>
    <rPh sb="455" eb="456">
      <t>スス</t>
    </rPh>
    <rPh sb="458" eb="460">
      <t>セツゾク</t>
    </rPh>
    <rPh sb="460" eb="461">
      <t>リツ</t>
    </rPh>
    <rPh sb="462" eb="464">
      <t>コウジョウ</t>
    </rPh>
    <rPh sb="465" eb="466">
      <t>ツト</t>
    </rPh>
    <phoneticPr fontId="4"/>
  </si>
  <si>
    <t>　経常収支比率は105.38％となっており、類似団体平均値と比較しても、健全な数値が出ている。ただし、法適用企業となり独立採算が求められる中、一般会計繰入金に依存している現状があり、改善検討が必要と考えられる。
　資産となる農業集落排水の処理施設については令和2年度からの継続事業として改築工事を実施した。その他については、法定耐用年数を迎える施設はないが、将来を踏まえた上で、点検・調査・修繕等を実施し、最適化を目指す。
　また、区域内の人口減少が著しいことから、使用料については大幅な増加は見込めないが、引き続き接続促進を進めていき、将来を見据えた安定的な事業展開、サービス提供ができるよう、経営の健全化を図る必要がある。</t>
    <rPh sb="1" eb="3">
      <t>ケイジョウ</t>
    </rPh>
    <rPh sb="3" eb="5">
      <t>シュウシ</t>
    </rPh>
    <rPh sb="5" eb="7">
      <t>ヒリツ</t>
    </rPh>
    <rPh sb="22" eb="24">
      <t>ルイジ</t>
    </rPh>
    <rPh sb="24" eb="26">
      <t>ダンタイ</t>
    </rPh>
    <rPh sb="26" eb="29">
      <t>ヘイキンチ</t>
    </rPh>
    <rPh sb="30" eb="32">
      <t>ヒカク</t>
    </rPh>
    <rPh sb="36" eb="38">
      <t>ケンゼン</t>
    </rPh>
    <rPh sb="39" eb="41">
      <t>スウチ</t>
    </rPh>
    <rPh sb="42" eb="43">
      <t>デ</t>
    </rPh>
    <rPh sb="51" eb="52">
      <t>ホウ</t>
    </rPh>
    <rPh sb="52" eb="54">
      <t>テキヨウ</t>
    </rPh>
    <rPh sb="54" eb="56">
      <t>キギョウ</t>
    </rPh>
    <rPh sb="59" eb="61">
      <t>ドクリツ</t>
    </rPh>
    <rPh sb="61" eb="63">
      <t>サイサン</t>
    </rPh>
    <rPh sb="64" eb="65">
      <t>モト</t>
    </rPh>
    <rPh sb="69" eb="70">
      <t>ナカ</t>
    </rPh>
    <rPh sb="71" eb="73">
      <t>イッパン</t>
    </rPh>
    <rPh sb="73" eb="75">
      <t>カイケイ</t>
    </rPh>
    <rPh sb="75" eb="77">
      <t>クリイレ</t>
    </rPh>
    <rPh sb="77" eb="78">
      <t>キン</t>
    </rPh>
    <rPh sb="79" eb="81">
      <t>イゾン</t>
    </rPh>
    <rPh sb="85" eb="87">
      <t>ゲンジョウ</t>
    </rPh>
    <rPh sb="91" eb="93">
      <t>カイゼン</t>
    </rPh>
    <rPh sb="93" eb="95">
      <t>ケントウ</t>
    </rPh>
    <rPh sb="96" eb="98">
      <t>ヒツヨウ</t>
    </rPh>
    <rPh sb="99" eb="100">
      <t>カンガ</t>
    </rPh>
    <rPh sb="107" eb="109">
      <t>シサン</t>
    </rPh>
    <rPh sb="112" eb="114">
      <t>ノウギョウ</t>
    </rPh>
    <rPh sb="114" eb="116">
      <t>シュウラク</t>
    </rPh>
    <rPh sb="116" eb="118">
      <t>ハイスイ</t>
    </rPh>
    <rPh sb="119" eb="121">
      <t>ショリ</t>
    </rPh>
    <rPh sb="121" eb="123">
      <t>シセツ</t>
    </rPh>
    <rPh sb="128" eb="130">
      <t>レイワ</t>
    </rPh>
    <rPh sb="131" eb="133">
      <t>ネンド</t>
    </rPh>
    <rPh sb="136" eb="138">
      <t>ケイゾク</t>
    </rPh>
    <rPh sb="138" eb="140">
      <t>ジギョウ</t>
    </rPh>
    <rPh sb="143" eb="145">
      <t>カイチク</t>
    </rPh>
    <rPh sb="145" eb="147">
      <t>コウジ</t>
    </rPh>
    <rPh sb="148" eb="150">
      <t>ジッシ</t>
    </rPh>
    <rPh sb="155" eb="156">
      <t>ホカ</t>
    </rPh>
    <rPh sb="162" eb="164">
      <t>ホウテイ</t>
    </rPh>
    <rPh sb="164" eb="166">
      <t>タイヨウ</t>
    </rPh>
    <rPh sb="166" eb="168">
      <t>ネンスウ</t>
    </rPh>
    <rPh sb="169" eb="170">
      <t>ムカ</t>
    </rPh>
    <rPh sb="172" eb="174">
      <t>シセツ</t>
    </rPh>
    <rPh sb="179" eb="181">
      <t>ショウライ</t>
    </rPh>
    <rPh sb="182" eb="183">
      <t>フ</t>
    </rPh>
    <rPh sb="186" eb="187">
      <t>ウエ</t>
    </rPh>
    <rPh sb="189" eb="191">
      <t>テンケン</t>
    </rPh>
    <rPh sb="192" eb="194">
      <t>チョウサ</t>
    </rPh>
    <rPh sb="195" eb="197">
      <t>シュウゼン</t>
    </rPh>
    <rPh sb="197" eb="198">
      <t>トウ</t>
    </rPh>
    <rPh sb="199" eb="201">
      <t>ジッシ</t>
    </rPh>
    <rPh sb="203" eb="206">
      <t>サイテキカ</t>
    </rPh>
    <rPh sb="207" eb="209">
      <t>メザ</t>
    </rPh>
    <rPh sb="216" eb="219">
      <t>クイキナイ</t>
    </rPh>
    <rPh sb="220" eb="222">
      <t>ジンコウ</t>
    </rPh>
    <rPh sb="222" eb="224">
      <t>ゲンショウ</t>
    </rPh>
    <rPh sb="225" eb="226">
      <t>イチジル</t>
    </rPh>
    <rPh sb="233" eb="236">
      <t>シヨウリョウ</t>
    </rPh>
    <rPh sb="241" eb="243">
      <t>オオハバ</t>
    </rPh>
    <rPh sb="244" eb="246">
      <t>ゾウカ</t>
    </rPh>
    <rPh sb="247" eb="249">
      <t>ミコ</t>
    </rPh>
    <rPh sb="254" eb="255">
      <t>ヒ</t>
    </rPh>
    <rPh sb="256" eb="257">
      <t>ツヅ</t>
    </rPh>
    <rPh sb="258" eb="260">
      <t>セツゾク</t>
    </rPh>
    <rPh sb="260" eb="262">
      <t>ソクシン</t>
    </rPh>
    <rPh sb="263" eb="264">
      <t>スス</t>
    </rPh>
    <rPh sb="269" eb="271">
      <t>ショウライ</t>
    </rPh>
    <rPh sb="272" eb="274">
      <t>ミス</t>
    </rPh>
    <rPh sb="276" eb="279">
      <t>アンテイテキ</t>
    </rPh>
    <rPh sb="280" eb="282">
      <t>ジギョウ</t>
    </rPh>
    <rPh sb="282" eb="284">
      <t>テンカイ</t>
    </rPh>
    <rPh sb="289" eb="291">
      <t>テイキョウ</t>
    </rPh>
    <rPh sb="298" eb="300">
      <t>ケイエイ</t>
    </rPh>
    <rPh sb="301" eb="304">
      <t>ケンゼンカ</t>
    </rPh>
    <rPh sb="305" eb="306">
      <t>ハカ</t>
    </rPh>
    <rPh sb="307" eb="309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</si>
</sst>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0D-4F8A-BE4D-91E5D6569B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0.25</c:v>
                </c:pt>
                <c:pt idx="4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0D-4F8A-BE4D-91E5D6569B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58.23</c:v>
                </c:pt>
                <c:pt idx="4">
                  <c:v>58.23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B3-496E-88AA-35C59DA214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54.83</c:v>
                </c:pt>
                <c:pt idx="4">
                  <c:v>66.53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B3-496E-88AA-35C59DA214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87.61</c:v>
                </c:pt>
                <c:pt idx="4">
                  <c:v>90.39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CD-477F-8D7D-624B1B938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84.7</c:v>
                </c:pt>
                <c:pt idx="4">
                  <c:v>84.67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CD-477F-8D7D-624B1B938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117.25</c:v>
                </c:pt>
                <c:pt idx="4">
                  <c:v>105.38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9E-4D1F-853B-5A16F88C5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106.37</c:v>
                </c:pt>
                <c:pt idx="4">
                  <c:v>106.07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9E-4D1F-853B-5A16F88C5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3.26</c:v>
                </c:pt>
                <c:pt idx="4">
                  <c:v>5.33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C9-4BAA-83CE-65D160473E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20.34</c:v>
                </c:pt>
                <c:pt idx="4">
                  <c:v>21.85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C9-4BAA-83CE-65D160473E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F1-45CE-9581-A383F9D3BC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F1-45CE-9581-A383F9D3BC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B8-4617-8C54-3BC7C98F7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139.02000000000001</c:v>
                </c:pt>
                <c:pt idx="4">
                  <c:v>132.04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B8-4617-8C54-3BC7C98F7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153.16</c:v>
                </c:pt>
                <c:pt idx="4">
                  <c:v>124.02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17-49FA-8E54-B125B60B66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29.13</c:v>
                </c:pt>
                <c:pt idx="4">
                  <c:v>35.69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17-49FA-8E54-B125B60B66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2D-48C2-AE53-D5C3F5C510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867.83</c:v>
                </c:pt>
                <c:pt idx="4">
                  <c:v>791.76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2D-48C2-AE53-D5C3F5C510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94.6</c:v>
                </c:pt>
                <c:pt idx="4">
                  <c:v>99.15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CD-4F5C-82D0-6DF84AE6D4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57.08</c:v>
                </c:pt>
                <c:pt idx="4">
                  <c:v>56.26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CD-4F5C-82D0-6DF84AE6D4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188.58</c:v>
                </c:pt>
                <c:pt idx="4">
                  <c:v>178.19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CB-4172-8B85-593AB2CEA5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274.99</c:v>
                </c:pt>
                <c:pt idx="4">
                  <c:v>282.08999999999997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CB-4172-8B85-593AB2CEA5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【128.23】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【34.77】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【786.37】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【256.97】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E46" zoomScale="86" zoomScaleNormal="86" workbookViewId="0">
      <selection activeCell="BL47" sqref="BL47:BZ6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茨城県　潮来市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35" t="str">
        <f>データ!I6</f>
        <v>法適用</v>
      </c>
      <c r="C8" s="35"/>
      <c r="D8" s="35"/>
      <c r="E8" s="35"/>
      <c r="F8" s="35"/>
      <c r="G8" s="35"/>
      <c r="H8" s="35"/>
      <c r="I8" s="35" t="str">
        <f>データ!J6</f>
        <v>下水道事業</v>
      </c>
      <c r="J8" s="35"/>
      <c r="K8" s="35"/>
      <c r="L8" s="35"/>
      <c r="M8" s="35"/>
      <c r="N8" s="35"/>
      <c r="O8" s="35"/>
      <c r="P8" s="35" t="str">
        <f>データ!K6</f>
        <v>農業集落排水</v>
      </c>
      <c r="Q8" s="35"/>
      <c r="R8" s="35"/>
      <c r="S8" s="35"/>
      <c r="T8" s="35"/>
      <c r="U8" s="35"/>
      <c r="V8" s="35"/>
      <c r="W8" s="35" t="str">
        <f>データ!L6</f>
        <v>F2</v>
      </c>
      <c r="X8" s="35"/>
      <c r="Y8" s="35"/>
      <c r="Z8" s="35"/>
      <c r="AA8" s="35"/>
      <c r="AB8" s="35"/>
      <c r="AC8" s="35"/>
      <c r="AD8" s="36" t="str">
        <f>データ!$M$6</f>
        <v>非設置</v>
      </c>
      <c r="AE8" s="36"/>
      <c r="AF8" s="36"/>
      <c r="AG8" s="36"/>
      <c r="AH8" s="36"/>
      <c r="AI8" s="36"/>
      <c r="AJ8" s="36"/>
      <c r="AK8" s="3"/>
      <c r="AL8" s="37">
        <f>データ!S6</f>
        <v>27279</v>
      </c>
      <c r="AM8" s="37"/>
      <c r="AN8" s="37"/>
      <c r="AO8" s="37"/>
      <c r="AP8" s="37"/>
      <c r="AQ8" s="37"/>
      <c r="AR8" s="37"/>
      <c r="AS8" s="37"/>
      <c r="AT8" s="38">
        <f>データ!T6</f>
        <v>71.400000000000006</v>
      </c>
      <c r="AU8" s="38"/>
      <c r="AV8" s="38"/>
      <c r="AW8" s="38"/>
      <c r="AX8" s="38"/>
      <c r="AY8" s="38"/>
      <c r="AZ8" s="38"/>
      <c r="BA8" s="38"/>
      <c r="BB8" s="38">
        <f>データ!U6</f>
        <v>382.06</v>
      </c>
      <c r="BC8" s="38"/>
      <c r="BD8" s="38"/>
      <c r="BE8" s="38"/>
      <c r="BF8" s="38"/>
      <c r="BG8" s="38"/>
      <c r="BH8" s="38"/>
      <c r="BI8" s="38"/>
      <c r="BJ8" s="3"/>
      <c r="BK8" s="3"/>
      <c r="BL8" s="39" t="s">
        <v>10</v>
      </c>
      <c r="BM8" s="40"/>
      <c r="BN8" s="41" t="s">
        <v>11</v>
      </c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2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8" t="str">
        <f>データ!N6</f>
        <v>-</v>
      </c>
      <c r="C10" s="38"/>
      <c r="D10" s="38"/>
      <c r="E10" s="38"/>
      <c r="F10" s="38"/>
      <c r="G10" s="38"/>
      <c r="H10" s="38"/>
      <c r="I10" s="38">
        <f>データ!O6</f>
        <v>81.98</v>
      </c>
      <c r="J10" s="38"/>
      <c r="K10" s="38"/>
      <c r="L10" s="38"/>
      <c r="M10" s="38"/>
      <c r="N10" s="38"/>
      <c r="O10" s="38"/>
      <c r="P10" s="38">
        <f>データ!P6</f>
        <v>2.91</v>
      </c>
      <c r="Q10" s="38"/>
      <c r="R10" s="38"/>
      <c r="S10" s="38"/>
      <c r="T10" s="38"/>
      <c r="U10" s="38"/>
      <c r="V10" s="38"/>
      <c r="W10" s="38">
        <f>データ!Q6</f>
        <v>87.12</v>
      </c>
      <c r="X10" s="38"/>
      <c r="Y10" s="38"/>
      <c r="Z10" s="38"/>
      <c r="AA10" s="38"/>
      <c r="AB10" s="38"/>
      <c r="AC10" s="38"/>
      <c r="AD10" s="37">
        <f>データ!R6</f>
        <v>3168</v>
      </c>
      <c r="AE10" s="37"/>
      <c r="AF10" s="37"/>
      <c r="AG10" s="37"/>
      <c r="AH10" s="37"/>
      <c r="AI10" s="37"/>
      <c r="AJ10" s="37"/>
      <c r="AK10" s="2"/>
      <c r="AL10" s="37">
        <f>データ!V6</f>
        <v>791</v>
      </c>
      <c r="AM10" s="37"/>
      <c r="AN10" s="37"/>
      <c r="AO10" s="37"/>
      <c r="AP10" s="37"/>
      <c r="AQ10" s="37"/>
      <c r="AR10" s="37"/>
      <c r="AS10" s="37"/>
      <c r="AT10" s="38">
        <f>データ!W6</f>
        <v>0.55000000000000004</v>
      </c>
      <c r="AU10" s="38"/>
      <c r="AV10" s="38"/>
      <c r="AW10" s="38"/>
      <c r="AX10" s="38"/>
      <c r="AY10" s="38"/>
      <c r="AZ10" s="38"/>
      <c r="BA10" s="38"/>
      <c r="BB10" s="38">
        <f>データ!X6</f>
        <v>1438.18</v>
      </c>
      <c r="BC10" s="38"/>
      <c r="BD10" s="38"/>
      <c r="BE10" s="38"/>
      <c r="BF10" s="38"/>
      <c r="BG10" s="38"/>
      <c r="BH10" s="38"/>
      <c r="BI10" s="38"/>
      <c r="BJ10" s="2"/>
      <c r="BK10" s="2"/>
      <c r="BL10" s="53" t="s">
        <v>22</v>
      </c>
      <c r="BM10" s="54"/>
      <c r="BN10" s="55" t="s">
        <v>23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5" t="s">
        <v>115</v>
      </c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5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7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5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7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5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7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5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7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5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7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5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7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5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7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5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7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5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7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5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7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7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5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7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5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7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5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7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5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7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5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7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5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7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5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7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5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7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5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7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5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7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5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7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5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5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7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5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7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5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7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5" t="s">
        <v>114</v>
      </c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7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5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7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5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7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5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7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5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7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5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7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5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7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5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7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5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7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5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7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5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7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5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7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5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7"/>
    </row>
    <row r="60" spans="1:78" ht="13.5" customHeight="1" x14ac:dyDescent="0.15">
      <c r="A60" s="2"/>
      <c r="B60" s="62" t="s">
        <v>28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65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7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65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7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5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7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8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70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5" t="s">
        <v>116</v>
      </c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7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5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7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5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7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5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7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5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7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5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7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5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7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5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7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5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7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5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7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5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7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5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7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5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7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5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7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5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7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5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7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8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70"/>
    </row>
    <row r="83" spans="1:78" x14ac:dyDescent="0.15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【104.16】</v>
      </c>
      <c r="F85" s="12" t="str">
        <f>データ!AT6</f>
        <v>【128.23】</v>
      </c>
      <c r="G85" s="12" t="str">
        <f>データ!BE6</f>
        <v>【34.77】</v>
      </c>
      <c r="H85" s="12" t="str">
        <f>データ!BP6</f>
        <v>【786.37】</v>
      </c>
      <c r="I85" s="12" t="str">
        <f>データ!CA6</f>
        <v>【60.65】</v>
      </c>
      <c r="J85" s="12" t="str">
        <f>データ!CL6</f>
        <v>【256.97】</v>
      </c>
      <c r="K85" s="12" t="str">
        <f>データ!CW6</f>
        <v>【61.14】</v>
      </c>
      <c r="L85" s="12" t="str">
        <f>データ!DH6</f>
        <v>【86.91】</v>
      </c>
      <c r="M85" s="12" t="str">
        <f>データ!DS6</f>
        <v>【24.95】</v>
      </c>
      <c r="N85" s="12" t="str">
        <f>データ!ED6</f>
        <v>【0.00】</v>
      </c>
      <c r="O85" s="12" t="str">
        <f>データ!EO6</f>
        <v>【0.03】</v>
      </c>
    </row>
  </sheetData>
  <sheetProtection algorithmName="SHA-512" hashValue="6ZXJw3hO3JM/cRJ5icjyeVpChQpzK7c0WiebyS++GSDYe9uBwoe3mpaML06VshJ4/QGB9nAX7yTgc4jYPuKK5Q==" saltValue="GBJzePFlmfJaR66SowxZog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54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56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57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59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63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64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65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66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2021</v>
      </c>
      <c r="C6" s="19">
        <f t="shared" ref="C6:X6" si="3">C7</f>
        <v>82236</v>
      </c>
      <c r="D6" s="19">
        <f t="shared" si="3"/>
        <v>46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茨城県　潮来市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F2</v>
      </c>
      <c r="M6" s="19" t="str">
        <f t="shared" si="3"/>
        <v>非設置</v>
      </c>
      <c r="N6" s="20" t="str">
        <f t="shared" si="3"/>
        <v>-</v>
      </c>
      <c r="O6" s="20">
        <f t="shared" si="3"/>
        <v>81.98</v>
      </c>
      <c r="P6" s="20">
        <f t="shared" si="3"/>
        <v>2.91</v>
      </c>
      <c r="Q6" s="20">
        <f t="shared" si="3"/>
        <v>87.12</v>
      </c>
      <c r="R6" s="20">
        <f t="shared" si="3"/>
        <v>3168</v>
      </c>
      <c r="S6" s="20">
        <f t="shared" si="3"/>
        <v>27279</v>
      </c>
      <c r="T6" s="20">
        <f t="shared" si="3"/>
        <v>71.400000000000006</v>
      </c>
      <c r="U6" s="20">
        <f t="shared" si="3"/>
        <v>382.06</v>
      </c>
      <c r="V6" s="20">
        <f t="shared" si="3"/>
        <v>791</v>
      </c>
      <c r="W6" s="20">
        <f t="shared" si="3"/>
        <v>0.55000000000000004</v>
      </c>
      <c r="X6" s="20">
        <f t="shared" si="3"/>
        <v>1438.18</v>
      </c>
      <c r="Y6" s="21" t="str">
        <f>IF(Y7="",NA(),Y7)</f>
        <v>-</v>
      </c>
      <c r="Z6" s="21" t="str">
        <f t="shared" ref="Z6:AH6" si="4">IF(Z7="",NA(),Z7)</f>
        <v>-</v>
      </c>
      <c r="AA6" s="21" t="str">
        <f t="shared" si="4"/>
        <v>-</v>
      </c>
      <c r="AB6" s="21">
        <f t="shared" si="4"/>
        <v>117.25</v>
      </c>
      <c r="AC6" s="21">
        <f t="shared" si="4"/>
        <v>105.38</v>
      </c>
      <c r="AD6" s="21" t="str">
        <f t="shared" si="4"/>
        <v>-</v>
      </c>
      <c r="AE6" s="21" t="str">
        <f t="shared" si="4"/>
        <v>-</v>
      </c>
      <c r="AF6" s="21" t="str">
        <f t="shared" si="4"/>
        <v>-</v>
      </c>
      <c r="AG6" s="21">
        <f t="shared" si="4"/>
        <v>106.37</v>
      </c>
      <c r="AH6" s="21">
        <f t="shared" si="4"/>
        <v>106.07</v>
      </c>
      <c r="AI6" s="20" t="str">
        <f>IF(AI7="","",IF(AI7="-","【-】","【"&amp;SUBSTITUTE(TEXT(AI7,"#,##0.00"),"-","△")&amp;"】"))</f>
        <v>【104.16】</v>
      </c>
      <c r="AJ6" s="21" t="str">
        <f>IF(AJ7="",NA(),AJ7)</f>
        <v>-</v>
      </c>
      <c r="AK6" s="21" t="str">
        <f t="shared" ref="AK6:AS6" si="5">IF(AK7="",NA(),AK7)</f>
        <v>-</v>
      </c>
      <c r="AL6" s="21" t="str">
        <f t="shared" si="5"/>
        <v>-</v>
      </c>
      <c r="AM6" s="20">
        <f t="shared" si="5"/>
        <v>0</v>
      </c>
      <c r="AN6" s="20">
        <f t="shared" si="5"/>
        <v>0</v>
      </c>
      <c r="AO6" s="21" t="str">
        <f t="shared" si="5"/>
        <v>-</v>
      </c>
      <c r="AP6" s="21" t="str">
        <f t="shared" si="5"/>
        <v>-</v>
      </c>
      <c r="AQ6" s="21" t="str">
        <f t="shared" si="5"/>
        <v>-</v>
      </c>
      <c r="AR6" s="21">
        <f t="shared" si="5"/>
        <v>139.02000000000001</v>
      </c>
      <c r="AS6" s="21">
        <f t="shared" si="5"/>
        <v>132.04</v>
      </c>
      <c r="AT6" s="20" t="str">
        <f>IF(AT7="","",IF(AT7="-","【-】","【"&amp;SUBSTITUTE(TEXT(AT7,"#,##0.00"),"-","△")&amp;"】"))</f>
        <v>【128.23】</v>
      </c>
      <c r="AU6" s="21" t="str">
        <f>IF(AU7="",NA(),AU7)</f>
        <v>-</v>
      </c>
      <c r="AV6" s="21" t="str">
        <f t="shared" ref="AV6:BD6" si="6">IF(AV7="",NA(),AV7)</f>
        <v>-</v>
      </c>
      <c r="AW6" s="21" t="str">
        <f t="shared" si="6"/>
        <v>-</v>
      </c>
      <c r="AX6" s="21">
        <f t="shared" si="6"/>
        <v>153.16</v>
      </c>
      <c r="AY6" s="21">
        <f t="shared" si="6"/>
        <v>124.02</v>
      </c>
      <c r="AZ6" s="21" t="str">
        <f t="shared" si="6"/>
        <v>-</v>
      </c>
      <c r="BA6" s="21" t="str">
        <f t="shared" si="6"/>
        <v>-</v>
      </c>
      <c r="BB6" s="21" t="str">
        <f t="shared" si="6"/>
        <v>-</v>
      </c>
      <c r="BC6" s="21">
        <f t="shared" si="6"/>
        <v>29.13</v>
      </c>
      <c r="BD6" s="21">
        <f t="shared" si="6"/>
        <v>35.69</v>
      </c>
      <c r="BE6" s="20" t="str">
        <f>IF(BE7="","",IF(BE7="-","【-】","【"&amp;SUBSTITUTE(TEXT(BE7,"#,##0.00"),"-","△")&amp;"】"))</f>
        <v>【34.77】</v>
      </c>
      <c r="BF6" s="21" t="str">
        <f>IF(BF7="",NA(),BF7)</f>
        <v>-</v>
      </c>
      <c r="BG6" s="21" t="str">
        <f t="shared" ref="BG6:BO6" si="7">IF(BG7="",NA(),BG7)</f>
        <v>-</v>
      </c>
      <c r="BH6" s="21" t="str">
        <f t="shared" si="7"/>
        <v>-</v>
      </c>
      <c r="BI6" s="20">
        <f t="shared" si="7"/>
        <v>0</v>
      </c>
      <c r="BJ6" s="20">
        <f t="shared" si="7"/>
        <v>0</v>
      </c>
      <c r="BK6" s="21" t="str">
        <f t="shared" si="7"/>
        <v>-</v>
      </c>
      <c r="BL6" s="21" t="str">
        <f t="shared" si="7"/>
        <v>-</v>
      </c>
      <c r="BM6" s="21" t="str">
        <f t="shared" si="7"/>
        <v>-</v>
      </c>
      <c r="BN6" s="21">
        <f t="shared" si="7"/>
        <v>867.83</v>
      </c>
      <c r="BO6" s="21">
        <f t="shared" si="7"/>
        <v>791.76</v>
      </c>
      <c r="BP6" s="20" t="str">
        <f>IF(BP7="","",IF(BP7="-","【-】","【"&amp;SUBSTITUTE(TEXT(BP7,"#,##0.00"),"-","△")&amp;"】"))</f>
        <v>【786.37】</v>
      </c>
      <c r="BQ6" s="21" t="str">
        <f>IF(BQ7="",NA(),BQ7)</f>
        <v>-</v>
      </c>
      <c r="BR6" s="21" t="str">
        <f t="shared" ref="BR6:BZ6" si="8">IF(BR7="",NA(),BR7)</f>
        <v>-</v>
      </c>
      <c r="BS6" s="21" t="str">
        <f t="shared" si="8"/>
        <v>-</v>
      </c>
      <c r="BT6" s="21">
        <f t="shared" si="8"/>
        <v>94.6</v>
      </c>
      <c r="BU6" s="21">
        <f t="shared" si="8"/>
        <v>99.15</v>
      </c>
      <c r="BV6" s="21" t="str">
        <f t="shared" si="8"/>
        <v>-</v>
      </c>
      <c r="BW6" s="21" t="str">
        <f t="shared" si="8"/>
        <v>-</v>
      </c>
      <c r="BX6" s="21" t="str">
        <f t="shared" si="8"/>
        <v>-</v>
      </c>
      <c r="BY6" s="21">
        <f t="shared" si="8"/>
        <v>57.08</v>
      </c>
      <c r="BZ6" s="21">
        <f t="shared" si="8"/>
        <v>56.26</v>
      </c>
      <c r="CA6" s="20" t="str">
        <f>IF(CA7="","",IF(CA7="-","【-】","【"&amp;SUBSTITUTE(TEXT(CA7,"#,##0.00"),"-","△")&amp;"】"))</f>
        <v>【60.65】</v>
      </c>
      <c r="CB6" s="21" t="str">
        <f>IF(CB7="",NA(),CB7)</f>
        <v>-</v>
      </c>
      <c r="CC6" s="21" t="str">
        <f t="shared" ref="CC6:CK6" si="9">IF(CC7="",NA(),CC7)</f>
        <v>-</v>
      </c>
      <c r="CD6" s="21" t="str">
        <f t="shared" si="9"/>
        <v>-</v>
      </c>
      <c r="CE6" s="21">
        <f t="shared" si="9"/>
        <v>188.58</v>
      </c>
      <c r="CF6" s="21">
        <f t="shared" si="9"/>
        <v>178.19</v>
      </c>
      <c r="CG6" s="21" t="str">
        <f t="shared" si="9"/>
        <v>-</v>
      </c>
      <c r="CH6" s="21" t="str">
        <f t="shared" si="9"/>
        <v>-</v>
      </c>
      <c r="CI6" s="21" t="str">
        <f t="shared" si="9"/>
        <v>-</v>
      </c>
      <c r="CJ6" s="21">
        <f t="shared" si="9"/>
        <v>274.99</v>
      </c>
      <c r="CK6" s="21">
        <f t="shared" si="9"/>
        <v>282.08999999999997</v>
      </c>
      <c r="CL6" s="20" t="str">
        <f>IF(CL7="","",IF(CL7="-","【-】","【"&amp;SUBSTITUTE(TEXT(CL7,"#,##0.00"),"-","△")&amp;"】"))</f>
        <v>【256.97】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>
        <f t="shared" si="10"/>
        <v>58.23</v>
      </c>
      <c r="CQ6" s="21">
        <f t="shared" si="10"/>
        <v>58.23</v>
      </c>
      <c r="CR6" s="21" t="str">
        <f t="shared" si="10"/>
        <v>-</v>
      </c>
      <c r="CS6" s="21" t="str">
        <f t="shared" si="10"/>
        <v>-</v>
      </c>
      <c r="CT6" s="21" t="str">
        <f t="shared" si="10"/>
        <v>-</v>
      </c>
      <c r="CU6" s="21">
        <f t="shared" si="10"/>
        <v>54.83</v>
      </c>
      <c r="CV6" s="21">
        <f t="shared" si="10"/>
        <v>66.53</v>
      </c>
      <c r="CW6" s="20" t="str">
        <f>IF(CW7="","",IF(CW7="-","【-】","【"&amp;SUBSTITUTE(TEXT(CW7,"#,##0.00"),"-","△")&amp;"】"))</f>
        <v>【61.14】</v>
      </c>
      <c r="CX6" s="21" t="str">
        <f>IF(CX7="",NA(),CX7)</f>
        <v>-</v>
      </c>
      <c r="CY6" s="21" t="str">
        <f t="shared" ref="CY6:DG6" si="11">IF(CY7="",NA(),CY7)</f>
        <v>-</v>
      </c>
      <c r="CZ6" s="21" t="str">
        <f t="shared" si="11"/>
        <v>-</v>
      </c>
      <c r="DA6" s="21">
        <f t="shared" si="11"/>
        <v>87.61</v>
      </c>
      <c r="DB6" s="21">
        <f t="shared" si="11"/>
        <v>90.39</v>
      </c>
      <c r="DC6" s="21" t="str">
        <f t="shared" si="11"/>
        <v>-</v>
      </c>
      <c r="DD6" s="21" t="str">
        <f t="shared" si="11"/>
        <v>-</v>
      </c>
      <c r="DE6" s="21" t="str">
        <f t="shared" si="11"/>
        <v>-</v>
      </c>
      <c r="DF6" s="21">
        <f t="shared" si="11"/>
        <v>84.7</v>
      </c>
      <c r="DG6" s="21">
        <f t="shared" si="11"/>
        <v>84.67</v>
      </c>
      <c r="DH6" s="20" t="str">
        <f>IF(DH7="","",IF(DH7="-","【-】","【"&amp;SUBSTITUTE(TEXT(DH7,"#,##0.00"),"-","△")&amp;"】"))</f>
        <v>【86.91】</v>
      </c>
      <c r="DI6" s="21" t="str">
        <f>IF(DI7="",NA(),DI7)</f>
        <v>-</v>
      </c>
      <c r="DJ6" s="21" t="str">
        <f t="shared" ref="DJ6:DR6" si="12">IF(DJ7="",NA(),DJ7)</f>
        <v>-</v>
      </c>
      <c r="DK6" s="21" t="str">
        <f t="shared" si="12"/>
        <v>-</v>
      </c>
      <c r="DL6" s="21">
        <f t="shared" si="12"/>
        <v>3.26</v>
      </c>
      <c r="DM6" s="21">
        <f t="shared" si="12"/>
        <v>5.33</v>
      </c>
      <c r="DN6" s="21" t="str">
        <f t="shared" si="12"/>
        <v>-</v>
      </c>
      <c r="DO6" s="21" t="str">
        <f t="shared" si="12"/>
        <v>-</v>
      </c>
      <c r="DP6" s="21" t="str">
        <f t="shared" si="12"/>
        <v>-</v>
      </c>
      <c r="DQ6" s="21">
        <f t="shared" si="12"/>
        <v>20.34</v>
      </c>
      <c r="DR6" s="21">
        <f t="shared" si="12"/>
        <v>21.85</v>
      </c>
      <c r="DS6" s="20" t="str">
        <f>IF(DS7="","",IF(DS7="-","【-】","【"&amp;SUBSTITUTE(TEXT(DS7,"#,##0.00"),"-","△")&amp;"】"))</f>
        <v>【24.95】</v>
      </c>
      <c r="DT6" s="21" t="str">
        <f>IF(DT7="",NA(),DT7)</f>
        <v>-</v>
      </c>
      <c r="DU6" s="21" t="str">
        <f t="shared" ref="DU6:EC6" si="13">IF(DU7="",NA(),DU7)</f>
        <v>-</v>
      </c>
      <c r="DV6" s="21" t="str">
        <f t="shared" si="13"/>
        <v>-</v>
      </c>
      <c r="DW6" s="20">
        <f t="shared" si="13"/>
        <v>0</v>
      </c>
      <c r="DX6" s="20">
        <f t="shared" si="13"/>
        <v>0</v>
      </c>
      <c r="DY6" s="21" t="str">
        <f t="shared" si="13"/>
        <v>-</v>
      </c>
      <c r="DZ6" s="21" t="str">
        <f t="shared" si="13"/>
        <v>-</v>
      </c>
      <c r="EA6" s="21" t="str">
        <f t="shared" si="13"/>
        <v>-</v>
      </c>
      <c r="EB6" s="20">
        <f t="shared" si="13"/>
        <v>0</v>
      </c>
      <c r="EC6" s="20">
        <f t="shared" si="13"/>
        <v>0</v>
      </c>
      <c r="ED6" s="20" t="str">
        <f>IF(ED7="","",IF(ED7="-","【-】","【"&amp;SUBSTITUTE(TEXT(ED7,"#,##0.00"),"-","△")&amp;"】"))</f>
        <v>【0.00】</v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0">
        <f t="shared" si="14"/>
        <v>0</v>
      </c>
      <c r="EI6" s="20">
        <f t="shared" si="14"/>
        <v>0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>
        <f t="shared" si="14"/>
        <v>0.25</v>
      </c>
      <c r="EN6" s="21">
        <f t="shared" si="14"/>
        <v>0.05</v>
      </c>
      <c r="EO6" s="20" t="str">
        <f>IF(EO7="","",IF(EO7="-","【-】","【"&amp;SUBSTITUTE(TEXT(EO7,"#,##0.00"),"-","△")&amp;"】"))</f>
        <v>【0.03】</v>
      </c>
    </row>
    <row r="7" spans="1:148" s="22" customFormat="1" x14ac:dyDescent="0.15">
      <c r="A7" s="14"/>
      <c r="B7" s="23">
        <v>2021</v>
      </c>
      <c r="C7" s="23">
        <v>82236</v>
      </c>
      <c r="D7" s="23">
        <v>46</v>
      </c>
      <c r="E7" s="23">
        <v>17</v>
      </c>
      <c r="F7" s="23">
        <v>5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81.98</v>
      </c>
      <c r="P7" s="24">
        <v>2.91</v>
      </c>
      <c r="Q7" s="24">
        <v>87.12</v>
      </c>
      <c r="R7" s="24">
        <v>3168</v>
      </c>
      <c r="S7" s="24">
        <v>27279</v>
      </c>
      <c r="T7" s="24">
        <v>71.400000000000006</v>
      </c>
      <c r="U7" s="24">
        <v>382.06</v>
      </c>
      <c r="V7" s="24">
        <v>791</v>
      </c>
      <c r="W7" s="24">
        <v>0.55000000000000004</v>
      </c>
      <c r="X7" s="24">
        <v>1438.18</v>
      </c>
      <c r="Y7" s="24" t="s">
        <v>102</v>
      </c>
      <c r="Z7" s="24" t="s">
        <v>102</v>
      </c>
      <c r="AA7" s="24" t="s">
        <v>102</v>
      </c>
      <c r="AB7" s="24">
        <v>117.25</v>
      </c>
      <c r="AC7" s="24">
        <v>105.38</v>
      </c>
      <c r="AD7" s="24" t="s">
        <v>102</v>
      </c>
      <c r="AE7" s="24" t="s">
        <v>102</v>
      </c>
      <c r="AF7" s="24" t="s">
        <v>102</v>
      </c>
      <c r="AG7" s="24">
        <v>106.37</v>
      </c>
      <c r="AH7" s="24">
        <v>106.07</v>
      </c>
      <c r="AI7" s="24">
        <v>104.16</v>
      </c>
      <c r="AJ7" s="24" t="s">
        <v>102</v>
      </c>
      <c r="AK7" s="24" t="s">
        <v>102</v>
      </c>
      <c r="AL7" s="24" t="s">
        <v>102</v>
      </c>
      <c r="AM7" s="24">
        <v>0</v>
      </c>
      <c r="AN7" s="24">
        <v>0</v>
      </c>
      <c r="AO7" s="24" t="s">
        <v>102</v>
      </c>
      <c r="AP7" s="24" t="s">
        <v>102</v>
      </c>
      <c r="AQ7" s="24" t="s">
        <v>102</v>
      </c>
      <c r="AR7" s="24">
        <v>139.02000000000001</v>
      </c>
      <c r="AS7" s="24">
        <v>132.04</v>
      </c>
      <c r="AT7" s="24">
        <v>128.22999999999999</v>
      </c>
      <c r="AU7" s="24" t="s">
        <v>102</v>
      </c>
      <c r="AV7" s="24" t="s">
        <v>102</v>
      </c>
      <c r="AW7" s="24" t="s">
        <v>102</v>
      </c>
      <c r="AX7" s="24">
        <v>153.16</v>
      </c>
      <c r="AY7" s="24">
        <v>124.02</v>
      </c>
      <c r="AZ7" s="24" t="s">
        <v>102</v>
      </c>
      <c r="BA7" s="24" t="s">
        <v>102</v>
      </c>
      <c r="BB7" s="24" t="s">
        <v>102</v>
      </c>
      <c r="BC7" s="24">
        <v>29.13</v>
      </c>
      <c r="BD7" s="24">
        <v>35.69</v>
      </c>
      <c r="BE7" s="24">
        <v>34.770000000000003</v>
      </c>
      <c r="BF7" s="24" t="s">
        <v>102</v>
      </c>
      <c r="BG7" s="24" t="s">
        <v>102</v>
      </c>
      <c r="BH7" s="24" t="s">
        <v>102</v>
      </c>
      <c r="BI7" s="24">
        <v>0</v>
      </c>
      <c r="BJ7" s="24">
        <v>0</v>
      </c>
      <c r="BK7" s="24" t="s">
        <v>102</v>
      </c>
      <c r="BL7" s="24" t="s">
        <v>102</v>
      </c>
      <c r="BM7" s="24" t="s">
        <v>102</v>
      </c>
      <c r="BN7" s="24">
        <v>867.83</v>
      </c>
      <c r="BO7" s="24">
        <v>791.76</v>
      </c>
      <c r="BP7" s="24">
        <v>786.37</v>
      </c>
      <c r="BQ7" s="24" t="s">
        <v>102</v>
      </c>
      <c r="BR7" s="24" t="s">
        <v>102</v>
      </c>
      <c r="BS7" s="24" t="s">
        <v>102</v>
      </c>
      <c r="BT7" s="24">
        <v>94.6</v>
      </c>
      <c r="BU7" s="24">
        <v>99.15</v>
      </c>
      <c r="BV7" s="24" t="s">
        <v>102</v>
      </c>
      <c r="BW7" s="24" t="s">
        <v>102</v>
      </c>
      <c r="BX7" s="24" t="s">
        <v>102</v>
      </c>
      <c r="BY7" s="24">
        <v>57.08</v>
      </c>
      <c r="BZ7" s="24">
        <v>56.26</v>
      </c>
      <c r="CA7" s="24">
        <v>60.65</v>
      </c>
      <c r="CB7" s="24" t="s">
        <v>102</v>
      </c>
      <c r="CC7" s="24" t="s">
        <v>102</v>
      </c>
      <c r="CD7" s="24" t="s">
        <v>102</v>
      </c>
      <c r="CE7" s="24">
        <v>188.58</v>
      </c>
      <c r="CF7" s="24">
        <v>178.19</v>
      </c>
      <c r="CG7" s="24" t="s">
        <v>102</v>
      </c>
      <c r="CH7" s="24" t="s">
        <v>102</v>
      </c>
      <c r="CI7" s="24" t="s">
        <v>102</v>
      </c>
      <c r="CJ7" s="24">
        <v>274.99</v>
      </c>
      <c r="CK7" s="24">
        <v>282.08999999999997</v>
      </c>
      <c r="CL7" s="24">
        <v>256.97000000000003</v>
      </c>
      <c r="CM7" s="24" t="s">
        <v>102</v>
      </c>
      <c r="CN7" s="24" t="s">
        <v>102</v>
      </c>
      <c r="CO7" s="24" t="s">
        <v>102</v>
      </c>
      <c r="CP7" s="24">
        <v>58.23</v>
      </c>
      <c r="CQ7" s="24">
        <v>58.23</v>
      </c>
      <c r="CR7" s="24" t="s">
        <v>102</v>
      </c>
      <c r="CS7" s="24" t="s">
        <v>102</v>
      </c>
      <c r="CT7" s="24" t="s">
        <v>102</v>
      </c>
      <c r="CU7" s="24">
        <v>54.83</v>
      </c>
      <c r="CV7" s="24">
        <v>66.53</v>
      </c>
      <c r="CW7" s="24">
        <v>61.14</v>
      </c>
      <c r="CX7" s="24" t="s">
        <v>102</v>
      </c>
      <c r="CY7" s="24" t="s">
        <v>102</v>
      </c>
      <c r="CZ7" s="24" t="s">
        <v>102</v>
      </c>
      <c r="DA7" s="24">
        <v>87.61</v>
      </c>
      <c r="DB7" s="24">
        <v>90.39</v>
      </c>
      <c r="DC7" s="24" t="s">
        <v>102</v>
      </c>
      <c r="DD7" s="24" t="s">
        <v>102</v>
      </c>
      <c r="DE7" s="24" t="s">
        <v>102</v>
      </c>
      <c r="DF7" s="24">
        <v>84.7</v>
      </c>
      <c r="DG7" s="24">
        <v>84.67</v>
      </c>
      <c r="DH7" s="24">
        <v>86.91</v>
      </c>
      <c r="DI7" s="24" t="s">
        <v>102</v>
      </c>
      <c r="DJ7" s="24" t="s">
        <v>102</v>
      </c>
      <c r="DK7" s="24" t="s">
        <v>102</v>
      </c>
      <c r="DL7" s="24">
        <v>3.26</v>
      </c>
      <c r="DM7" s="24">
        <v>5.33</v>
      </c>
      <c r="DN7" s="24" t="s">
        <v>102</v>
      </c>
      <c r="DO7" s="24" t="s">
        <v>102</v>
      </c>
      <c r="DP7" s="24" t="s">
        <v>102</v>
      </c>
      <c r="DQ7" s="24">
        <v>20.34</v>
      </c>
      <c r="DR7" s="24">
        <v>21.85</v>
      </c>
      <c r="DS7" s="24">
        <v>24.95</v>
      </c>
      <c r="DT7" s="24" t="s">
        <v>102</v>
      </c>
      <c r="DU7" s="24" t="s">
        <v>102</v>
      </c>
      <c r="DV7" s="24" t="s">
        <v>102</v>
      </c>
      <c r="DW7" s="24">
        <v>0</v>
      </c>
      <c r="DX7" s="24">
        <v>0</v>
      </c>
      <c r="DY7" s="24" t="s">
        <v>102</v>
      </c>
      <c r="DZ7" s="24" t="s">
        <v>102</v>
      </c>
      <c r="EA7" s="24" t="s">
        <v>102</v>
      </c>
      <c r="EB7" s="24">
        <v>0</v>
      </c>
      <c r="EC7" s="24">
        <v>0</v>
      </c>
      <c r="ED7" s="24">
        <v>0</v>
      </c>
      <c r="EE7" s="24" t="s">
        <v>102</v>
      </c>
      <c r="EF7" s="24" t="s">
        <v>102</v>
      </c>
      <c r="EG7" s="24" t="s">
        <v>102</v>
      </c>
      <c r="EH7" s="24">
        <v>0</v>
      </c>
      <c r="EI7" s="24">
        <v>0</v>
      </c>
      <c r="EJ7" s="24" t="s">
        <v>102</v>
      </c>
      <c r="EK7" s="24" t="s">
        <v>102</v>
      </c>
      <c r="EL7" s="24" t="s">
        <v>102</v>
      </c>
      <c r="EM7" s="24">
        <v>0.25</v>
      </c>
      <c r="EN7" s="24">
        <v>0.05</v>
      </c>
      <c r="EO7" s="24">
        <v>0.03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109</v>
      </c>
    </row>
    <row r="13" spans="1:148" x14ac:dyDescent="0.15">
      <c r="B13" t="s">
        <v>110</v>
      </c>
      <c r="C13" t="s">
        <v>110</v>
      </c>
      <c r="D13" t="s">
        <v>111</v>
      </c>
      <c r="E13" t="s">
        <v>112</v>
      </c>
      <c r="F13" t="s">
        <v>112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>
  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
  </dc:title>
  <dc:subject>
  </dc:subject>
  <dc:creator>
  </dc:creator>
  <cp:keywords>
  </cp:keywords>
  <dc:description>
  </dc:description>
  <cp:lastModifiedBy>政策企画部情報システム課</cp:lastModifiedBy>
  <cp:lastPrinted>2023-02-03T07:56:38Z</cp:lastPrinted>
  <dcterms:created xsi:type="dcterms:W3CDTF">2022-12-01T01:33:08Z</dcterms:created>
  <dcterms:modified xsi:type="dcterms:W3CDTF">2023-02-09T00:09:41Z</dcterms:modified>
  <cp:category>
  </cp:category>
</cp:coreProperties>
</file>