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18_鹿嶋市\"/>
    </mc:Choice>
  </mc:AlternateContent>
  <workbookProtection workbookAlgorithmName="SHA-512" workbookHashValue="afsEC+4GLvDfU7GjCUEN0iE7X6atujaTOHmx2U0d9eOtpLUkJ1CUAenYtVaxEfdgcvuHLGnM0rm/pD/XRHIDdw==" workbookSaltValue="xOkHIpb+cBZaG/5U4jLgkA==" workbookSpinCount="100000" lockStructure="1"/>
  <bookViews>
    <workbookView xWindow="0" yWindow="0" windowWidth="20460" windowHeight="75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<sst xmlns="http://schemas.openxmlformats.org/spreadsheetml/2006/main" count="236" uniqueCount="119">
  <si>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</si>
  <si>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</si>
  <si>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</si>
  <si>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</si>
  <si>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</si>
  <si>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</si>
  <si>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</si>
  <si>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</si>
  <si>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</si>
  <si>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</si>
  <si>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</si>
  <si>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</si>
  <si>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</si>
  <si>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</si>
  <si>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</si>
  <si>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</si>
  <si>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</si>
  <si>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</si>
  <si>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</si>
  <si>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</si>
  <si>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</si>
  <si>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</si>
  <si>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</si>
  <si>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</si>
  <si>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</si>
  <si>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</si>
  <si>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</si>
  <si>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</si>
  <si>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</si>
  <si>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</si>
  <si>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</si>
  <si>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</si>
  <si>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</si>
  <si>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</si>
  <si>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</si>
  <si>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</si>
  <si>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</si>
  <si>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</si>
  <si>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</si>
  <si>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</si>
  <si>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</si>
  <si>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</si>
  <si>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</si>
  <si>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</si>
  <si>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</si>
  <si>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</si>
  <si>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</si>
  <si>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</si>
  <si>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</si>
  <si>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</si>
  <si>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</si>
  <si>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</si>
  <si>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</si>
  <si>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</si>
  <si>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</si>
  <si>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</si>
  <si>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</si>
  <si>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</si>
  <si>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</si>
  <si>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</si>
  <si>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</si>
  <si>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</si>
  <si>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</si>
  <si>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</si>
  <si>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</si>
  <si>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</si>
  <si>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</si>
  <si>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</si>
  <si>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</si>
  <si>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</si>
  <si>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</si>
  <si>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</si>
  <si>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</si>
  <si>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</si>
  <si>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</si>
  <si>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</si>
  <si>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</si>
  <si>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</si>
  <si>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</si>
  <si>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</si>
  <si>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</si>
  <si>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</si>
  <si>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</si>
  <si>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</si>
  <si>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</si>
  <si>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</si>
  <si>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</si>
  <si>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</si>
  <si>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</si>
  <si>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</si>
  <si>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</si>
  <si>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</si>
  <si>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</si>
  <si>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</si>
  <si>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</si>
  <si>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</si>
  <si>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</si>
  <si>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</si>
  <si>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</si>
  <si>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</si>
  <si>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</si>
  <si>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</si>
  <si>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</si>
  <si>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</si>
  <si>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</si>
  <si>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</si>
  <si>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</si>
  <si>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</si>
  <si>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</si>
  <si>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</si>
  <si>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</si>
  <si>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</si>
  <si>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</si>
  <si>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</si>
  <si>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</si>
  <si>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</si>
  <si>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は0％であるが，これは耐用年数５０年に達した管渠が発生していないためである。類似団体平均値を下回る数字となっているが，今後老朽化・長寿命化対策として，施設の修繕等を検討していく必要がある。</t>
    <rPh sb="23" eb="24">
      <t>ネン</t>
    </rPh>
    <phoneticPr fontId="4"/>
  </si>
  <si>
    <t>本市の農業集落排水事業は爪木施設がH20年より供用開始して13年，大船津施設はH12年より供用開始して21年，中村施設はH元年より供用開始して33年が経過しており，特に中村施設は老朽化が進んでいる。本事業を円滑に推進していくために，今後の使用料収入の確保と効率的な維持管理を行っていき，引き続き施設加入率向上に向けた取組みや計画的な長寿命化・老朽化対策を図る必要がある。</t>
    <phoneticPr fontId="4"/>
  </si>
  <si>
    <r>
      <t>①収益的収支比率は過去３年間については100％を下回っていたが，R2については100％を上回った。</t>
    </r>
    <r>
      <rPr>
        <sz val="11"/>
        <rFont val="ＭＳ ゴシック"/>
        <family val="3"/>
        <charset val="128"/>
      </rPr>
      <t>これは処理施設の機能診断</t>
    </r>
    <r>
      <rPr>
        <sz val="11"/>
        <color theme="1"/>
        <rFont val="ＭＳ ゴシック"/>
        <family val="3"/>
        <charset val="128"/>
      </rPr>
      <t>調査が完了したことで費用が減少したことが原因である。
④企業債残高対事業規模比率については，一般会計から繰入を行っているため数値は0となっている。適切な企業債の返還を行うため使用料水準や施設更新の検討を行う。
⑤経費回収率は類似団体平均値を上回る値で推移している。R2においては87％の回収率であり，R1と比較して汚水処理に係る委託料が減少したため回収率が改善した。回収率100％になるよう健全な運営を行う。
⑥汚水処理原価は，類似団体平均値より下回り少額となっている。これは前年に比べ修繕費が減少したたことが原因である。今後も使用料収入の確保を図り，施設の効率的な維持管理に努める。
⑦過去2年間は類似団体平均値と同等であったが，R2については平均値を下回ってる。今後中地区の新規接続を含め，3地区（大船津，爪木，中）の利用向上に努める。
⑧水洗化率はR1に85％に減少したがR2については90％に上昇した。今後も未接続世帯の接続推進に取り組んでいく。</t>
    </r>
    <rPh sb="1" eb="4">
      <t>シュウエキテキ</t>
    </rPh>
    <rPh sb="4" eb="6">
      <t>シュウシ</t>
    </rPh>
    <rPh sb="6" eb="8">
      <t>ヒリツ</t>
    </rPh>
    <rPh sb="9" eb="11">
      <t>カコ</t>
    </rPh>
    <rPh sb="12" eb="14">
      <t>ネンカン</t>
    </rPh>
    <rPh sb="24" eb="26">
      <t>シタマワ</t>
    </rPh>
    <rPh sb="57" eb="59">
      <t>キノウ</t>
    </rPh>
    <rPh sb="59" eb="61">
      <t>シンダン</t>
    </rPh>
    <rPh sb="61" eb="63">
      <t>チョウサ</t>
    </rPh>
    <rPh sb="64" eb="66">
      <t>カンリョウ</t>
    </rPh>
    <rPh sb="74" eb="76">
      <t>ゲンショウ</t>
    </rPh>
    <rPh sb="81" eb="83">
      <t>ゲンイン</t>
    </rPh>
    <rPh sb="113" eb="115">
      <t>クリイレ</t>
    </rPh>
    <rPh sb="116" eb="117">
      <t>オコナ</t>
    </rPh>
    <rPh sb="214" eb="216">
      <t>ヒカク</t>
    </rPh>
    <rPh sb="218" eb="220">
      <t>オスイ</t>
    </rPh>
    <rPh sb="223" eb="224">
      <t>カカ</t>
    </rPh>
    <rPh sb="225" eb="228">
      <t>イタクリョウ</t>
    </rPh>
    <rPh sb="229" eb="231">
      <t>ゲンショウ</t>
    </rPh>
    <rPh sb="235" eb="237">
      <t>カイシュウ</t>
    </rPh>
    <rPh sb="237" eb="238">
      <t>リツ</t>
    </rPh>
    <rPh sb="239" eb="241">
      <t>カイゼン</t>
    </rPh>
    <rPh sb="299" eb="301">
      <t>ゼンネン</t>
    </rPh>
    <rPh sb="302" eb="303">
      <t>クラ</t>
    </rPh>
    <rPh sb="308" eb="310">
      <t>ゲンショウ</t>
    </rPh>
    <rPh sb="316" eb="318">
      <t>ゲンイン</t>
    </rPh>
    <rPh sb="349" eb="350">
      <t>ツト</t>
    </rPh>
    <rPh sb="355" eb="357">
      <t>カコ</t>
    </rPh>
    <rPh sb="358" eb="360">
      <t>ネンカン</t>
    </rPh>
    <rPh sb="369" eb="371">
      <t>ドウトウ</t>
    </rPh>
    <rPh sb="384" eb="387">
      <t>ヘイキンチ</t>
    </rPh>
    <rPh sb="394" eb="396">
      <t>コンゴ</t>
    </rPh>
    <rPh sb="445" eb="447">
      <t>ゲンショウ</t>
    </rPh>
    <rPh sb="466" eb="468">
      <t>コンゴ</t>
    </rPh>
    <rPh sb="469" eb="472">
      <t>ミセツゾク</t>
    </rPh>
    <rPh sb="472" eb="474">
      <t>セタイ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</si>
</sst>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2-4D02-BCEC-4965747140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6D62-4D02-BCEC-4965747140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49.58</c:v>
                </c:pt>
                <c:pt idx="1">
                  <c:v>40.81</c:v>
                </c:pt>
                <c:pt idx="2">
                  <c:v>50.77</c:v>
                </c:pt>
                <c:pt idx="3">
                  <c:v>53.62</c:v>
                </c:pt>
                <c:pt idx="4">
                  <c:v>50.65</c:v>
                </c:pt>
              </c:numCache>
            </c:numRef>
          </c:val>
          <c:extLst>
            <c:ext xmlns:c16="http://schemas.microsoft.com/office/drawing/2014/chart" uri="{C3380CC4-5D6E-409C-BE32-E72D297353CC}">
              <c16:uniqueId val="{00000000-30F2-46B7-B700-3D890823D9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30F2-46B7-B700-3D890823D9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85.06</c:v>
                </c:pt>
                <c:pt idx="1">
                  <c:v>89.16</c:v>
                </c:pt>
                <c:pt idx="2">
                  <c:v>100</c:v>
                </c:pt>
                <c:pt idx="3">
                  <c:v>85.45</c:v>
                </c:pt>
                <c:pt idx="4">
                  <c:v>90</c:v>
                </c:pt>
              </c:numCache>
            </c:numRef>
          </c:val>
          <c:extLst>
            <c:ext xmlns:c16="http://schemas.microsoft.com/office/drawing/2014/chart" uri="{C3380CC4-5D6E-409C-BE32-E72D297353CC}">
              <c16:uniqueId val="{00000000-B492-423C-AD65-43CD6A7E6D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B492-423C-AD65-43CD6A7E6D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104.81</c:v>
                </c:pt>
                <c:pt idx="1">
                  <c:v>97.29</c:v>
                </c:pt>
                <c:pt idx="2">
                  <c:v>98.3</c:v>
                </c:pt>
                <c:pt idx="3">
                  <c:v>95.6</c:v>
                </c:pt>
                <c:pt idx="4">
                  <c:v>106.6</c:v>
                </c:pt>
              </c:numCache>
            </c:numRef>
          </c:val>
          <c:extLst>
            <c:ext xmlns:c16="http://schemas.microsoft.com/office/drawing/2014/chart" uri="{C3380CC4-5D6E-409C-BE32-E72D297353CC}">
              <c16:uniqueId val="{00000000-C2E5-414E-897C-7A12270F5F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E5-414E-897C-7A12270F5F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0-4D81-94F2-342BD60C77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0-4D81-94F2-342BD60C77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C-4B80-85F2-0604D33D8C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C-4B80-85F2-0604D33D8C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7-41F2-AA4B-1C5F107A0D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7-41F2-AA4B-1C5F107A0D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4-4A1F-B6F1-9B88B869F1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4-4A1F-B6F1-9B88B869F1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94-47BF-BB68-8B0448D8E2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C094-47BF-BB68-8B0448D8E2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96.31</c:v>
                </c:pt>
                <c:pt idx="1">
                  <c:v>81</c:v>
                </c:pt>
                <c:pt idx="2">
                  <c:v>101.42</c:v>
                </c:pt>
                <c:pt idx="3">
                  <c:v>70.209999999999994</c:v>
                </c:pt>
                <c:pt idx="4">
                  <c:v>87.86</c:v>
                </c:pt>
              </c:numCache>
            </c:numRef>
          </c:val>
          <c:extLst>
            <c:ext xmlns:c16="http://schemas.microsoft.com/office/drawing/2014/chart" uri="{C3380CC4-5D6E-409C-BE32-E72D297353CC}">
              <c16:uniqueId val="{00000000-1A38-41E7-9B38-3C87F3C4D4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1A38-41E7-9B38-3C87F3C4D4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156.93</c:v>
                </c:pt>
                <c:pt idx="1">
                  <c:v>195.41</c:v>
                </c:pt>
                <c:pt idx="2">
                  <c:v>150.08000000000001</c:v>
                </c:pt>
                <c:pt idx="3">
                  <c:v>226.02</c:v>
                </c:pt>
                <c:pt idx="4">
                  <c:v>170.2</c:v>
                </c:pt>
              </c:numCache>
            </c:numRef>
          </c:val>
          <c:extLst>
            <c:ext xmlns:c16="http://schemas.microsoft.com/office/drawing/2014/chart" uri="{C3380CC4-5D6E-409C-BE32-E72D297353CC}">
              <c16:uniqueId val="{00000000-9DE0-4BDF-97C3-FA9386D5D9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9DE0-4BDF-97C3-FA9386D5D9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鹿嶋市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67416</v>
      </c>
      <c r="AM8" s="69"/>
      <c r="AN8" s="69"/>
      <c r="AO8" s="69"/>
      <c r="AP8" s="69"/>
      <c r="AQ8" s="69"/>
      <c r="AR8" s="69"/>
      <c r="AS8" s="69"/>
      <c r="AT8" s="68">
        <f>データ!T6</f>
        <v>106.02</v>
      </c>
      <c r="AU8" s="68"/>
      <c r="AV8" s="68"/>
      <c r="AW8" s="68"/>
      <c r="AX8" s="68"/>
      <c r="AY8" s="68"/>
      <c r="AZ8" s="68"/>
      <c r="BA8" s="68"/>
      <c r="BB8" s="68">
        <f>データ!U6</f>
        <v>635.88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2.39</v>
      </c>
      <c r="Q10" s="68"/>
      <c r="R10" s="68"/>
      <c r="S10" s="68"/>
      <c r="T10" s="68"/>
      <c r="U10" s="68"/>
      <c r="V10" s="68"/>
      <c r="W10" s="68">
        <f>データ!Q6</f>
        <v>87.17</v>
      </c>
      <c r="X10" s="68"/>
      <c r="Y10" s="68"/>
      <c r="Z10" s="68"/>
      <c r="AA10" s="68"/>
      <c r="AB10" s="68"/>
      <c r="AC10" s="68"/>
      <c r="AD10" s="69">
        <f>データ!R6</f>
        <v>2750</v>
      </c>
      <c r="AE10" s="69"/>
      <c r="AF10" s="69"/>
      <c r="AG10" s="69"/>
      <c r="AH10" s="69"/>
      <c r="AI10" s="69"/>
      <c r="AJ10" s="69"/>
      <c r="AK10" s="2"/>
      <c r="AL10" s="69">
        <f>データ!V6</f>
        <v>1610</v>
      </c>
      <c r="AM10" s="69"/>
      <c r="AN10" s="69"/>
      <c r="AO10" s="69"/>
      <c r="AP10" s="69"/>
      <c r="AQ10" s="69"/>
      <c r="AR10" s="69"/>
      <c r="AS10" s="69"/>
      <c r="AT10" s="68">
        <f>データ!W6</f>
        <v>2.0299999999999998</v>
      </c>
      <c r="AU10" s="68"/>
      <c r="AV10" s="68"/>
      <c r="AW10" s="68"/>
      <c r="AX10" s="68"/>
      <c r="AY10" s="68"/>
      <c r="AZ10" s="68"/>
      <c r="BA10" s="68"/>
      <c r="BB10" s="68">
        <f>データ!X6</f>
        <v>793.1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GwoYIXk9/kYdme/c1jWHz4rcOtGAcMrOdGklUhYv+wn2b130NbCSlXsNNpg3MYJDLAcjAs1Dvewi4C05sUykGQ==" saltValue="wlyO//TCWATSTB6sD/rs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82228</v>
      </c>
      <c r="D6" s="33">
        <f t="shared" si="3"/>
        <v>47</v>
      </c>
      <c r="E6" s="33">
        <f t="shared" si="3"/>
        <v>17</v>
      </c>
      <c r="F6" s="33">
        <f t="shared" si="3"/>
        <v>5</v>
      </c>
      <c r="G6" s="33">
        <f t="shared" si="3"/>
        <v>0</v>
      </c>
      <c r="H6" s="33" t="str">
        <f t="shared" si="3"/>
        <v>茨城県　鹿嶋市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2.39</v>
      </c>
      <c r="Q6" s="34">
        <f t="shared" si="3"/>
        <v>87.17</v>
      </c>
      <c r="R6" s="34">
        <f t="shared" si="3"/>
        <v>2750</v>
      </c>
      <c r="S6" s="34">
        <f t="shared" si="3"/>
        <v>67416</v>
      </c>
      <c r="T6" s="34">
        <f t="shared" si="3"/>
        <v>106.02</v>
      </c>
      <c r="U6" s="34">
        <f t="shared" si="3"/>
        <v>635.88</v>
      </c>
      <c r="V6" s="34">
        <f t="shared" si="3"/>
        <v>1610</v>
      </c>
      <c r="W6" s="34">
        <f t="shared" si="3"/>
        <v>2.0299999999999998</v>
      </c>
      <c r="X6" s="34">
        <f t="shared" si="3"/>
        <v>793.1</v>
      </c>
      <c r="Y6" s="35">
        <f>IF(Y7="",NA(),Y7)</f>
        <v>104.81</v>
      </c>
      <c r="Z6" s="35">
        <f t="shared" ref="Z6:AH6" si="4">IF(Z7="",NA(),Z7)</f>
        <v>97.29</v>
      </c>
      <c r="AA6" s="35">
        <f t="shared" si="4"/>
        <v>98.3</v>
      </c>
      <c r="AB6" s="35">
        <f t="shared" si="4"/>
        <v>95.6</v>
      </c>
      <c r="AC6" s="35">
        <f t="shared" si="4"/>
        <v>106.6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96.31</v>
      </c>
      <c r="BR6" s="35">
        <f t="shared" ref="BR6:BZ6" si="8">IF(BR7="",NA(),BR7)</f>
        <v>81</v>
      </c>
      <c r="BS6" s="35">
        <f t="shared" si="8"/>
        <v>101.42</v>
      </c>
      <c r="BT6" s="35">
        <f t="shared" si="8"/>
        <v>70.209999999999994</v>
      </c>
      <c r="BU6" s="35">
        <f t="shared" si="8"/>
        <v>87.86</v>
      </c>
      <c r="BV6" s="35">
        <f t="shared" si="8"/>
        <v>55.32</v>
      </c>
      <c r="BW6" s="35">
        <f t="shared" si="8"/>
        <v>59.8</v>
      </c>
      <c r="BX6" s="35">
        <f t="shared" si="8"/>
        <v>57.77</v>
      </c>
      <c r="BY6" s="35">
        <f t="shared" si="8"/>
        <v>65.37</v>
      </c>
      <c r="BZ6" s="35">
        <f t="shared" si="8"/>
        <v>68.11</v>
      </c>
      <c r="CA6" s="34" t="str">
        <f>IF(CA7="","",IF(CA7="-","【-】","【"&amp;SUBSTITUTE(TEXT(CA7,"#,##0.00"),"-","△")&amp;"】"))</f>
        <v>【60.94】</v>
      </c>
      <c r="CB6" s="35">
        <f>IF(CB7="",NA(),CB7)</f>
        <v>156.93</v>
      </c>
      <c r="CC6" s="35">
        <f t="shared" ref="CC6:CK6" si="9">IF(CC7="",NA(),CC7)</f>
        <v>195.41</v>
      </c>
      <c r="CD6" s="35">
        <f t="shared" si="9"/>
        <v>150.08000000000001</v>
      </c>
      <c r="CE6" s="35">
        <f t="shared" si="9"/>
        <v>226.02</v>
      </c>
      <c r="CF6" s="35">
        <f t="shared" si="9"/>
        <v>170.2</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49.58</v>
      </c>
      <c r="CN6" s="35">
        <f t="shared" ref="CN6:CV6" si="10">IF(CN7="",NA(),CN7)</f>
        <v>40.81</v>
      </c>
      <c r="CO6" s="35">
        <f t="shared" si="10"/>
        <v>50.77</v>
      </c>
      <c r="CP6" s="35">
        <f t="shared" si="10"/>
        <v>53.62</v>
      </c>
      <c r="CQ6" s="35">
        <f t="shared" si="10"/>
        <v>50.65</v>
      </c>
      <c r="CR6" s="35">
        <f t="shared" si="10"/>
        <v>60.65</v>
      </c>
      <c r="CS6" s="35">
        <f t="shared" si="10"/>
        <v>51.75</v>
      </c>
      <c r="CT6" s="35">
        <f t="shared" si="10"/>
        <v>50.68</v>
      </c>
      <c r="CU6" s="35">
        <f t="shared" si="10"/>
        <v>54.06</v>
      </c>
      <c r="CV6" s="35">
        <f t="shared" si="10"/>
        <v>55.26</v>
      </c>
      <c r="CW6" s="34" t="str">
        <f>IF(CW7="","",IF(CW7="-","【-】","【"&amp;SUBSTITUTE(TEXT(CW7,"#,##0.00"),"-","△")&amp;"】"))</f>
        <v>【54.84】</v>
      </c>
      <c r="CX6" s="35">
        <f>IF(CX7="",NA(),CX7)</f>
        <v>85.06</v>
      </c>
      <c r="CY6" s="35">
        <f t="shared" ref="CY6:DG6" si="11">IF(CY7="",NA(),CY7)</f>
        <v>89.16</v>
      </c>
      <c r="CZ6" s="35">
        <f t="shared" si="11"/>
        <v>100</v>
      </c>
      <c r="DA6" s="35">
        <f t="shared" si="11"/>
        <v>85.45</v>
      </c>
      <c r="DB6" s="35">
        <f t="shared" si="11"/>
        <v>90</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2">
      <c r="A7" s="28"/>
      <c r="B7" s="37">
        <v>2020</v>
      </c>
      <c r="C7" s="37">
        <v>82228</v>
      </c>
      <c r="D7" s="37">
        <v>47</v>
      </c>
      <c r="E7" s="37">
        <v>17</v>
      </c>
      <c r="F7" s="37">
        <v>5</v>
      </c>
      <c r="G7" s="37">
        <v>0</v>
      </c>
      <c r="H7" s="37" t="s">
        <v>97</v>
      </c>
      <c r="I7" s="37" t="s">
        <v>98</v>
      </c>
      <c r="J7" s="37" t="s">
        <v>99</v>
      </c>
      <c r="K7" s="37" t="s">
        <v>100</v>
      </c>
      <c r="L7" s="37" t="s">
        <v>101</v>
      </c>
      <c r="M7" s="37" t="s">
        <v>102</v>
      </c>
      <c r="N7" s="38" t="s">
        <v>103</v>
      </c>
      <c r="O7" s="38" t="s">
        <v>104</v>
      </c>
      <c r="P7" s="38">
        <v>2.39</v>
      </c>
      <c r="Q7" s="38">
        <v>87.17</v>
      </c>
      <c r="R7" s="38">
        <v>2750</v>
      </c>
      <c r="S7" s="38">
        <v>67416</v>
      </c>
      <c r="T7" s="38">
        <v>106.02</v>
      </c>
      <c r="U7" s="38">
        <v>635.88</v>
      </c>
      <c r="V7" s="38">
        <v>1610</v>
      </c>
      <c r="W7" s="38">
        <v>2.0299999999999998</v>
      </c>
      <c r="X7" s="38">
        <v>793.1</v>
      </c>
      <c r="Y7" s="38">
        <v>104.81</v>
      </c>
      <c r="Z7" s="38">
        <v>97.29</v>
      </c>
      <c r="AA7" s="38">
        <v>98.3</v>
      </c>
      <c r="AB7" s="38">
        <v>95.6</v>
      </c>
      <c r="AC7" s="38">
        <v>106.6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654.71</v>
      </c>
      <c r="BO7" s="38">
        <v>783.8</v>
      </c>
      <c r="BP7" s="38">
        <v>832.52</v>
      </c>
      <c r="BQ7" s="38">
        <v>96.31</v>
      </c>
      <c r="BR7" s="38">
        <v>81</v>
      </c>
      <c r="BS7" s="38">
        <v>101.42</v>
      </c>
      <c r="BT7" s="38">
        <v>70.209999999999994</v>
      </c>
      <c r="BU7" s="38">
        <v>87.86</v>
      </c>
      <c r="BV7" s="38">
        <v>55.32</v>
      </c>
      <c r="BW7" s="38">
        <v>59.8</v>
      </c>
      <c r="BX7" s="38">
        <v>57.77</v>
      </c>
      <c r="BY7" s="38">
        <v>65.37</v>
      </c>
      <c r="BZ7" s="38">
        <v>68.11</v>
      </c>
      <c r="CA7" s="38">
        <v>60.94</v>
      </c>
      <c r="CB7" s="38">
        <v>156.93</v>
      </c>
      <c r="CC7" s="38">
        <v>195.41</v>
      </c>
      <c r="CD7" s="38">
        <v>150.08000000000001</v>
      </c>
      <c r="CE7" s="38">
        <v>226.02</v>
      </c>
      <c r="CF7" s="38">
        <v>170.2</v>
      </c>
      <c r="CG7" s="38">
        <v>283.17</v>
      </c>
      <c r="CH7" s="38">
        <v>263.76</v>
      </c>
      <c r="CI7" s="38">
        <v>274.35000000000002</v>
      </c>
      <c r="CJ7" s="38">
        <v>228.99</v>
      </c>
      <c r="CK7" s="38">
        <v>222.41</v>
      </c>
      <c r="CL7" s="38">
        <v>253.04</v>
      </c>
      <c r="CM7" s="38">
        <v>49.58</v>
      </c>
      <c r="CN7" s="38">
        <v>40.81</v>
      </c>
      <c r="CO7" s="38">
        <v>50.77</v>
      </c>
      <c r="CP7" s="38">
        <v>53.62</v>
      </c>
      <c r="CQ7" s="38">
        <v>50.65</v>
      </c>
      <c r="CR7" s="38">
        <v>60.65</v>
      </c>
      <c r="CS7" s="38">
        <v>51.75</v>
      </c>
      <c r="CT7" s="38">
        <v>50.68</v>
      </c>
      <c r="CU7" s="38">
        <v>54.06</v>
      </c>
      <c r="CV7" s="38">
        <v>55.26</v>
      </c>
      <c r="CW7" s="38">
        <v>54.84</v>
      </c>
      <c r="CX7" s="38">
        <v>85.06</v>
      </c>
      <c r="CY7" s="38">
        <v>89.16</v>
      </c>
      <c r="CZ7" s="38">
        <v>100</v>
      </c>
      <c r="DA7" s="38">
        <v>85.45</v>
      </c>
      <c r="DB7" s="38">
        <v>90</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2022-01-25T10:28:55Z</cp:lastPrinted>
  <dcterms:created xsi:type="dcterms:W3CDTF">2021-12-03T07:56:15Z</dcterms:created>
  <dcterms:modified xsi:type="dcterms:W3CDTF">2022-02-14T05:12:49Z</dcterms:modified>
  <cp:category/>
</cp:coreProperties>
</file>