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7_ひたちなか市\"/>
    </mc:Choice>
  </mc:AlternateContent>
  <workbookProtection workbookAlgorithmName="SHA-512" workbookHashValue="i3a4lmRoQ+/IZPzDnyO7yQ3vh6wcVMlTAnzfCiVsCMuuuaBh3IYkDDwNhyiQC6gbezB8z+JSyT2qqHxXaYOdEw==" workbookSaltValue="8DecDmnRPwRbKNYvDGFUz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<sst xmlns="http://schemas.openxmlformats.org/spreadsheetml/2006/main" count="228" uniqueCount="113">
  <si>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</si>
  <si>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</si>
  <si>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</si>
  <si>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</si>
  <si>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</si>
  <si>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</si>
  <si>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</si>
  <si>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</si>
  <si>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</si>
  <si>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</si>
  <si>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</si>
  <si>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</si>
  <si>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</si>
  <si>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</si>
  <si>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</si>
  <si>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</si>
  <si>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</si>
  <si>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</si>
  <si>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</si>
  <si>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</si>
  <si>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</si>
  <si>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</si>
  <si>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</si>
  <si>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</si>
  <si>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</si>
  <si>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</si>
  <si>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</si>
  <si>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</si>
  <si>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</si>
  <si>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</si>
  <si>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</si>
  <si>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</si>
  <si>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</si>
  <si>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</si>
  <si>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</si>
  <si>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</si>
  <si>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</si>
  <si>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</si>
  <si>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</si>
  <si>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</si>
  <si>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</si>
  <si>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</si>
  <si>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</si>
  <si>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</si>
  <si>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</si>
  <si>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</si>
  <si>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</si>
  <si>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</si>
  <si>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</si>
  <si>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</si>
  <si>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</si>
  <si>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</si>
  <si>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</si>
  <si>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</si>
  <si>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</si>
  <si>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</si>
  <si>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</si>
  <si>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</si>
  <si>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</si>
  <si>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</si>
  <si>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</si>
  <si>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</si>
  <si>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</si>
  <si>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</si>
  <si>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</si>
  <si>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</si>
  <si>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</si>
  <si>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</si>
  <si>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</si>
  <si>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</si>
  <si>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</si>
  <si>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</si>
  <si>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</si>
  <si>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</si>
  <si>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</si>
  <si>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</si>
  <si>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</si>
  <si>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</si>
  <si>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</si>
  <si>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</si>
  <si>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</si>
  <si>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</si>
  <si>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</si>
  <si>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</si>
  <si>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</si>
  <si>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</si>
  <si>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</si>
  <si>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</si>
  <si>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</si>
  <si>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</si>
  <si>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</si>
  <si>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</si>
  <si>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</si>
  <si>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</si>
  <si>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</si>
  <si>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</si>
  <si>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</si>
  <si>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</si>
  <si>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</si>
  <si>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</si>
  <si>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</si>
  <si>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</si>
  <si>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</si>
  <si>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</si>
  <si>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</si>
  <si>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</si>
  <si>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</si>
  <si>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</si>
  <si>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</si>
  <si>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</si>
  <si>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本市の水道施設は，昭和５０年代の事業拡張期に整備した施設が法定耐用年数を迎える時期にあたり，年々老朽化の度合いが進行しつつあります。このことは①有形固定資産減価償却率，②管路経年化率，及び１経営の健全性・効率性内⑧の有収率の低下からも読み取ることができます。
　令和元年度，２年度については，区画整理事業の進捗に伴い，管路布設工事全体に占める配水管の新設工事の割合が増加したことにより，③管路更新率は低い数値に留まっていますが，令和元年度に策定した管路更新基本計画に基づき計画的な管路の更新を進めていく予定です。
</t>
    <phoneticPr fontId="4"/>
  </si>
  <si>
    <t xml:space="preserve">現在の経営状況は概ね良好な状態にありますが，更なる水需要の減少が見込まれる中，効率的な経営の継続と財源の確保に努める必要があります。
 湊系配水施設の統廃合や上坪浄水場の更新など，水道供給の中枢をなす浄配水施設の更新が完了するため，老朽化した管路の更新の対応を進めてまいります。
</t>
    <phoneticPr fontId="4"/>
  </si>
  <si>
    <t xml:space="preserve">人口の減少やライフスタイルの変化などにより水需要は年を追って減少する傾向にあり，この状況は今後も継続することが予測されています。
本市では現在，上坪浄水場更新事業を推進中であり，令和３年度末には供用開始をおこなう予定です。今後は減価償却費などの経常費用は大きく増加することが見込まれます。
水道事業の経営状況については，平成２７年度に実施した料金改定以降，①経常収支率や③流動比率，⑤料金回収率が安定もしくは上昇し，概ね良好な経営状況にあるということができます。
④企業債残高対給水収益比率は，上坪浄水場更新事業のための起債借り入れの影響もあり，企業債残高が給水収益の６倍を超えております。今後もこの数値は類似団体平均値を上回る状態が続きますが，平成２７年度の料金改定はこのような状況も踏まえたうえで行っていますので，経営状況には影響はありません。
</t>
    <rPh sb="287" eb="288">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</si>
</sst>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0.66</c:v>
                </c:pt>
                <c:pt idx="2">
                  <c:v>0.62</c:v>
                </c:pt>
                <c:pt idx="3">
                  <c:v>0.24</c:v>
                </c:pt>
                <c:pt idx="4">
                  <c:v>0.36</c:v>
                </c:pt>
              </c:numCache>
            </c:numRef>
          </c:val>
          <c:extLst>
            <c:ext xmlns:c16="http://schemas.microsoft.com/office/drawing/2014/chart" uri="{C3380CC4-5D6E-409C-BE32-E72D297353CC}">
              <c16:uniqueId val="{00000000-CD22-467D-A6CA-8C3150EF73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CD22-467D-A6CA-8C3150EF73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82.45</c:v>
                </c:pt>
                <c:pt idx="1">
                  <c:v>83.01</c:v>
                </c:pt>
                <c:pt idx="2">
                  <c:v>83.53</c:v>
                </c:pt>
                <c:pt idx="3">
                  <c:v>83</c:v>
                </c:pt>
                <c:pt idx="4">
                  <c:v>84.8</c:v>
                </c:pt>
              </c:numCache>
            </c:numRef>
          </c:val>
          <c:extLst>
            <c:ext xmlns:c16="http://schemas.microsoft.com/office/drawing/2014/chart" uri="{C3380CC4-5D6E-409C-BE32-E72D297353CC}">
              <c16:uniqueId val="{00000000-001E-4266-88E7-139451E30C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001E-4266-88E7-139451E30C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92.09</c:v>
                </c:pt>
                <c:pt idx="1">
                  <c:v>91.41</c:v>
                </c:pt>
                <c:pt idx="2">
                  <c:v>91.27</c:v>
                </c:pt>
                <c:pt idx="3">
                  <c:v>90.4</c:v>
                </c:pt>
                <c:pt idx="4">
                  <c:v>89.15</c:v>
                </c:pt>
              </c:numCache>
            </c:numRef>
          </c:val>
          <c:extLst>
            <c:ext xmlns:c16="http://schemas.microsoft.com/office/drawing/2014/chart" uri="{C3380CC4-5D6E-409C-BE32-E72D297353CC}">
              <c16:uniqueId val="{00000000-3889-460C-A4B0-857D83F1C2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3889-460C-A4B0-857D83F1C2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131.46</c:v>
                </c:pt>
                <c:pt idx="1">
                  <c:v>129.57</c:v>
                </c:pt>
                <c:pt idx="2">
                  <c:v>132.04</c:v>
                </c:pt>
                <c:pt idx="3">
                  <c:v>134.24</c:v>
                </c:pt>
                <c:pt idx="4">
                  <c:v>128.09</c:v>
                </c:pt>
              </c:numCache>
            </c:numRef>
          </c:val>
          <c:extLst>
            <c:ext xmlns:c16="http://schemas.microsoft.com/office/drawing/2014/chart" uri="{C3380CC4-5D6E-409C-BE32-E72D297353CC}">
              <c16:uniqueId val="{00000000-4D85-4A1B-AED2-6078EEB92D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4D85-4A1B-AED2-6078EEB92D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45.94</c:v>
                </c:pt>
                <c:pt idx="1">
                  <c:v>47.49</c:v>
                </c:pt>
                <c:pt idx="2">
                  <c:v>48.9</c:v>
                </c:pt>
                <c:pt idx="3">
                  <c:v>49.97</c:v>
                </c:pt>
                <c:pt idx="4">
                  <c:v>51.3</c:v>
                </c:pt>
              </c:numCache>
            </c:numRef>
          </c:val>
          <c:extLst>
            <c:ext xmlns:c16="http://schemas.microsoft.com/office/drawing/2014/chart" uri="{C3380CC4-5D6E-409C-BE32-E72D297353CC}">
              <c16:uniqueId val="{00000000-352F-4422-A547-D01A2367B3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352F-4422-A547-D01A2367B3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11.15</c:v>
                </c:pt>
                <c:pt idx="1">
                  <c:v>13.43</c:v>
                </c:pt>
                <c:pt idx="2">
                  <c:v>15.84</c:v>
                </c:pt>
                <c:pt idx="3">
                  <c:v>17.760000000000002</c:v>
                </c:pt>
                <c:pt idx="4">
                  <c:v>19.79</c:v>
                </c:pt>
              </c:numCache>
            </c:numRef>
          </c:val>
          <c:extLst>
            <c:ext xmlns:c16="http://schemas.microsoft.com/office/drawing/2014/chart" uri="{C3380CC4-5D6E-409C-BE32-E72D297353CC}">
              <c16:uniqueId val="{00000000-0775-4BD9-8269-E19AA47E4B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775-4BD9-8269-E19AA47E4B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B5-442E-A271-7CECA927A7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77B5-442E-A271-7CECA927A7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243.29</c:v>
                </c:pt>
                <c:pt idx="1">
                  <c:v>298.54000000000002</c:v>
                </c:pt>
                <c:pt idx="2">
                  <c:v>371.3</c:v>
                </c:pt>
                <c:pt idx="3">
                  <c:v>453.64</c:v>
                </c:pt>
                <c:pt idx="4">
                  <c:v>552.61</c:v>
                </c:pt>
              </c:numCache>
            </c:numRef>
          </c:val>
          <c:extLst>
            <c:ext xmlns:c16="http://schemas.microsoft.com/office/drawing/2014/chart" uri="{C3380CC4-5D6E-409C-BE32-E72D297353CC}">
              <c16:uniqueId val="{00000000-2DA7-4EEE-ACE1-D4CBDEDEE8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2DA7-4EEE-ACE1-D4CBDEDEE8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439.17</c:v>
                </c:pt>
                <c:pt idx="1">
                  <c:v>430.39</c:v>
                </c:pt>
                <c:pt idx="2">
                  <c:v>434.14</c:v>
                </c:pt>
                <c:pt idx="3">
                  <c:v>490.97</c:v>
                </c:pt>
                <c:pt idx="4">
                  <c:v>618.87</c:v>
                </c:pt>
              </c:numCache>
            </c:numRef>
          </c:val>
          <c:extLst>
            <c:ext xmlns:c16="http://schemas.microsoft.com/office/drawing/2014/chart" uri="{C3380CC4-5D6E-409C-BE32-E72D297353CC}">
              <c16:uniqueId val="{00000000-284E-4327-9488-5FFC35B801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284E-4327-9488-5FFC35B801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122.93</c:v>
                </c:pt>
                <c:pt idx="1">
                  <c:v>122.47</c:v>
                </c:pt>
                <c:pt idx="2">
                  <c:v>122.96</c:v>
                </c:pt>
                <c:pt idx="3">
                  <c:v>125.49</c:v>
                </c:pt>
                <c:pt idx="4">
                  <c:v>121.09</c:v>
                </c:pt>
              </c:numCache>
            </c:numRef>
          </c:val>
          <c:extLst>
            <c:ext xmlns:c16="http://schemas.microsoft.com/office/drawing/2014/chart" uri="{C3380CC4-5D6E-409C-BE32-E72D297353CC}">
              <c16:uniqueId val="{00000000-82F9-462F-8F35-3439BBC811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82F9-462F-8F35-3439BBC811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150.35</c:v>
                </c:pt>
                <c:pt idx="1">
                  <c:v>151.21</c:v>
                </c:pt>
                <c:pt idx="2">
                  <c:v>150.91999999999999</c:v>
                </c:pt>
                <c:pt idx="3">
                  <c:v>147.85</c:v>
                </c:pt>
                <c:pt idx="4">
                  <c:v>151.9</c:v>
                </c:pt>
              </c:numCache>
            </c:numRef>
          </c:val>
          <c:extLst>
            <c:ext xmlns:c16="http://schemas.microsoft.com/office/drawing/2014/chart" uri="{C3380CC4-5D6E-409C-BE32-E72D297353CC}">
              <c16:uniqueId val="{00000000-5FDB-493F-8D4B-9E00261A14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5FDB-493F-8D4B-9E00261A14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9" zoomScale="70" zoomScaleNormal="70" workbookViewId="0">
      <selection activeCell="BL87" sqref="BL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ひたちなか市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158015</v>
      </c>
      <c r="AM8" s="61"/>
      <c r="AN8" s="61"/>
      <c r="AO8" s="61"/>
      <c r="AP8" s="61"/>
      <c r="AQ8" s="61"/>
      <c r="AR8" s="61"/>
      <c r="AS8" s="61"/>
      <c r="AT8" s="52">
        <f>データ!$S$6</f>
        <v>99.97</v>
      </c>
      <c r="AU8" s="53"/>
      <c r="AV8" s="53"/>
      <c r="AW8" s="53"/>
      <c r="AX8" s="53"/>
      <c r="AY8" s="53"/>
      <c r="AZ8" s="53"/>
      <c r="BA8" s="53"/>
      <c r="BB8" s="54">
        <f>データ!$T$6</f>
        <v>1580.62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48.05</v>
      </c>
      <c r="J10" s="53"/>
      <c r="K10" s="53"/>
      <c r="L10" s="53"/>
      <c r="M10" s="53"/>
      <c r="N10" s="53"/>
      <c r="O10" s="64"/>
      <c r="P10" s="54">
        <f>データ!$P$6</f>
        <v>97.67</v>
      </c>
      <c r="Q10" s="54"/>
      <c r="R10" s="54"/>
      <c r="S10" s="54"/>
      <c r="T10" s="54"/>
      <c r="U10" s="54"/>
      <c r="V10" s="54"/>
      <c r="W10" s="61">
        <f>データ!$Q$6</f>
        <v>3162</v>
      </c>
      <c r="X10" s="61"/>
      <c r="Y10" s="61"/>
      <c r="Z10" s="61"/>
      <c r="AA10" s="61"/>
      <c r="AB10" s="61"/>
      <c r="AC10" s="61"/>
      <c r="AD10" s="2"/>
      <c r="AE10" s="2"/>
      <c r="AF10" s="2"/>
      <c r="AG10" s="2"/>
      <c r="AH10" s="4"/>
      <c r="AI10" s="4"/>
      <c r="AJ10" s="4"/>
      <c r="AK10" s="4"/>
      <c r="AL10" s="61">
        <f>データ!$U$6</f>
        <v>150467</v>
      </c>
      <c r="AM10" s="61"/>
      <c r="AN10" s="61"/>
      <c r="AO10" s="61"/>
      <c r="AP10" s="61"/>
      <c r="AQ10" s="61"/>
      <c r="AR10" s="61"/>
      <c r="AS10" s="61"/>
      <c r="AT10" s="52">
        <f>データ!$V$6</f>
        <v>99.96</v>
      </c>
      <c r="AU10" s="53"/>
      <c r="AV10" s="53"/>
      <c r="AW10" s="53"/>
      <c r="AX10" s="53"/>
      <c r="AY10" s="53"/>
      <c r="AZ10" s="53"/>
      <c r="BA10" s="53"/>
      <c r="BB10" s="54">
        <f>データ!$W$6</f>
        <v>1505.27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Nz2fPzZRwlXIDNk8P5Qzuw9h9EJbC3XddYBFlh5J5tu8YcwfKel/Qz8vHBXg8u3yILYKHz26x4VYij+t7+LEw==" saltValue="EVuHM3xFNPtiT/hYOwt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82210</v>
      </c>
      <c r="D6" s="34">
        <f t="shared" si="3"/>
        <v>46</v>
      </c>
      <c r="E6" s="34">
        <f t="shared" si="3"/>
        <v>1</v>
      </c>
      <c r="F6" s="34">
        <f t="shared" si="3"/>
        <v>0</v>
      </c>
      <c r="G6" s="34">
        <f t="shared" si="3"/>
        <v>1</v>
      </c>
      <c r="H6" s="34" t="str">
        <f t="shared" si="3"/>
        <v>茨城県　ひたちなか市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48.05</v>
      </c>
      <c r="P6" s="35">
        <f t="shared" si="3"/>
        <v>97.67</v>
      </c>
      <c r="Q6" s="35">
        <f t="shared" si="3"/>
        <v>3162</v>
      </c>
      <c r="R6" s="35">
        <f t="shared" si="3"/>
        <v>158015</v>
      </c>
      <c r="S6" s="35">
        <f t="shared" si="3"/>
        <v>99.97</v>
      </c>
      <c r="T6" s="35">
        <f t="shared" si="3"/>
        <v>1580.62</v>
      </c>
      <c r="U6" s="35">
        <f t="shared" si="3"/>
        <v>150467</v>
      </c>
      <c r="V6" s="35">
        <f t="shared" si="3"/>
        <v>99.96</v>
      </c>
      <c r="W6" s="35">
        <f t="shared" si="3"/>
        <v>1505.27</v>
      </c>
      <c r="X6" s="36">
        <f>IF(X7="",NA(),X7)</f>
        <v>131.46</v>
      </c>
      <c r="Y6" s="36">
        <f t="shared" ref="Y6:AG6" si="4">IF(Y7="",NA(),Y7)</f>
        <v>129.57</v>
      </c>
      <c r="Z6" s="36">
        <f t="shared" si="4"/>
        <v>132.04</v>
      </c>
      <c r="AA6" s="36">
        <f t="shared" si="4"/>
        <v>134.24</v>
      </c>
      <c r="AB6" s="36">
        <f t="shared" si="4"/>
        <v>128.09</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243.29</v>
      </c>
      <c r="AU6" s="36">
        <f t="shared" ref="AU6:BC6" si="6">IF(AU7="",NA(),AU7)</f>
        <v>298.54000000000002</v>
      </c>
      <c r="AV6" s="36">
        <f t="shared" si="6"/>
        <v>371.3</v>
      </c>
      <c r="AW6" s="36">
        <f t="shared" si="6"/>
        <v>453.64</v>
      </c>
      <c r="AX6" s="36">
        <f t="shared" si="6"/>
        <v>552.61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439.17</v>
      </c>
      <c r="BF6" s="36">
        <f t="shared" ref="BF6:BN6" si="7">IF(BF7="",NA(),BF7)</f>
        <v>430.39</v>
      </c>
      <c r="BG6" s="36">
        <f t="shared" si="7"/>
        <v>434.14</v>
      </c>
      <c r="BH6" s="36">
        <f t="shared" si="7"/>
        <v>490.97</v>
      </c>
      <c r="BI6" s="36">
        <f t="shared" si="7"/>
        <v>618.87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122.93</v>
      </c>
      <c r="BQ6" s="36">
        <f t="shared" ref="BQ6:BY6" si="8">IF(BQ7="",NA(),BQ7)</f>
        <v>122.47</v>
      </c>
      <c r="BR6" s="36">
        <f t="shared" si="8"/>
        <v>122.96</v>
      </c>
      <c r="BS6" s="36">
        <f t="shared" si="8"/>
        <v>125.49</v>
      </c>
      <c r="BT6" s="36">
        <f t="shared" si="8"/>
        <v>121.09</v>
      </c>
      <c r="BU6" s="36">
        <f t="shared" si="8"/>
        <v>107.61</v>
      </c>
      <c r="BV6" s="36">
        <f t="shared" si="8"/>
        <v>106.02</v>
      </c>
      <c r="BW6" s="36">
        <f t="shared" si="8"/>
        <v>104.84</v>
      </c>
      <c r="BX6" s="36">
        <f t="shared" si="8"/>
        <v>106.11</v>
      </c>
      <c r="BY6" s="36">
        <f t="shared" si="8"/>
        <v>103.75</v>
      </c>
      <c r="BZ6" s="35" t="str">
        <f>IF(BZ7="","",IF(BZ7="-","【-】","【"&amp;SUBSTITUTE(TEXT(BZ7,"#,##0.00"),"-","△")&amp;"】"))</f>
        <v>【100.05】</v>
      </c>
      <c r="CA6" s="36">
        <f>IF(CA7="",NA(),CA7)</f>
        <v>150.35</v>
      </c>
      <c r="CB6" s="36">
        <f t="shared" ref="CB6:CJ6" si="9">IF(CB7="",NA(),CB7)</f>
        <v>151.21</v>
      </c>
      <c r="CC6" s="36">
        <f t="shared" si="9"/>
        <v>150.91999999999999</v>
      </c>
      <c r="CD6" s="36">
        <f t="shared" si="9"/>
        <v>147.85</v>
      </c>
      <c r="CE6" s="36">
        <f t="shared" si="9"/>
        <v>151.9</v>
      </c>
      <c r="CF6" s="36">
        <f t="shared" si="9"/>
        <v>155.69</v>
      </c>
      <c r="CG6" s="36">
        <f t="shared" si="9"/>
        <v>158.6</v>
      </c>
      <c r="CH6" s="36">
        <f t="shared" si="9"/>
        <v>161.82</v>
      </c>
      <c r="CI6" s="36">
        <f t="shared" si="9"/>
        <v>161.03</v>
      </c>
      <c r="CJ6" s="36">
        <f t="shared" si="9"/>
        <v>159.93</v>
      </c>
      <c r="CK6" s="35" t="str">
        <f>IF(CK7="","",IF(CK7="-","【-】","【"&amp;SUBSTITUTE(TEXT(CK7,"#,##0.00"),"-","△")&amp;"】"))</f>
        <v>【166.40】</v>
      </c>
      <c r="CL6" s="36">
        <f>IF(CL7="",NA(),CL7)</f>
        <v>82.45</v>
      </c>
      <c r="CM6" s="36">
        <f t="shared" ref="CM6:CU6" si="10">IF(CM7="",NA(),CM7)</f>
        <v>83.01</v>
      </c>
      <c r="CN6" s="36">
        <f t="shared" si="10"/>
        <v>83.53</v>
      </c>
      <c r="CO6" s="36">
        <f t="shared" si="10"/>
        <v>83</v>
      </c>
      <c r="CP6" s="36">
        <f t="shared" si="10"/>
        <v>84.8</v>
      </c>
      <c r="CQ6" s="36">
        <f t="shared" si="10"/>
        <v>62.46</v>
      </c>
      <c r="CR6" s="36">
        <f t="shared" si="10"/>
        <v>62.88</v>
      </c>
      <c r="CS6" s="36">
        <f t="shared" si="10"/>
        <v>62.32</v>
      </c>
      <c r="CT6" s="36">
        <f t="shared" si="10"/>
        <v>61.71</v>
      </c>
      <c r="CU6" s="36">
        <f t="shared" si="10"/>
        <v>63.12</v>
      </c>
      <c r="CV6" s="35" t="str">
        <f>IF(CV7="","",IF(CV7="-","【-】","【"&amp;SUBSTITUTE(TEXT(CV7,"#,##0.00"),"-","△")&amp;"】"))</f>
        <v>【60.69】</v>
      </c>
      <c r="CW6" s="36">
        <f>IF(CW7="",NA(),CW7)</f>
        <v>92.09</v>
      </c>
      <c r="CX6" s="36">
        <f t="shared" ref="CX6:DF6" si="11">IF(CX7="",NA(),CX7)</f>
        <v>91.41</v>
      </c>
      <c r="CY6" s="36">
        <f t="shared" si="11"/>
        <v>91.27</v>
      </c>
      <c r="CZ6" s="36">
        <f t="shared" si="11"/>
        <v>90.4</v>
      </c>
      <c r="DA6" s="36">
        <f t="shared" si="11"/>
        <v>89.15</v>
      </c>
      <c r="DB6" s="36">
        <f t="shared" si="11"/>
        <v>90.62</v>
      </c>
      <c r="DC6" s="36">
        <f t="shared" si="11"/>
        <v>90.13</v>
      </c>
      <c r="DD6" s="36">
        <f t="shared" si="11"/>
        <v>90.19</v>
      </c>
      <c r="DE6" s="36">
        <f t="shared" si="11"/>
        <v>90.03</v>
      </c>
      <c r="DF6" s="36">
        <f t="shared" si="11"/>
        <v>90.09</v>
      </c>
      <c r="DG6" s="35" t="str">
        <f>IF(DG7="","",IF(DG7="-","【-】","【"&amp;SUBSTITUTE(TEXT(DG7,"#,##0.00"),"-","△")&amp;"】"))</f>
        <v>【89.82】</v>
      </c>
      <c r="DH6" s="36">
        <f>IF(DH7="",NA(),DH7)</f>
        <v>45.94</v>
      </c>
      <c r="DI6" s="36">
        <f t="shared" ref="DI6:DQ6" si="12">IF(DI7="",NA(),DI7)</f>
        <v>47.49</v>
      </c>
      <c r="DJ6" s="36">
        <f t="shared" si="12"/>
        <v>48.9</v>
      </c>
      <c r="DK6" s="36">
        <f t="shared" si="12"/>
        <v>49.97</v>
      </c>
      <c r="DL6" s="36">
        <f t="shared" si="12"/>
        <v>51.3</v>
      </c>
      <c r="DM6" s="36">
        <f t="shared" si="12"/>
        <v>48.01</v>
      </c>
      <c r="DN6" s="36">
        <f t="shared" si="12"/>
        <v>48.01</v>
      </c>
      <c r="DO6" s="36">
        <f t="shared" si="12"/>
        <v>48.86</v>
      </c>
      <c r="DP6" s="36">
        <f t="shared" si="12"/>
        <v>49.6</v>
      </c>
      <c r="DQ6" s="36">
        <f t="shared" si="12"/>
        <v>50.31</v>
      </c>
      <c r="DR6" s="35" t="str">
        <f>IF(DR7="","",IF(DR7="-","【-】","【"&amp;SUBSTITUTE(TEXT(DR7,"#,##0.00"),"-","△")&amp;"】"))</f>
        <v>【50.19】</v>
      </c>
      <c r="DS6" s="36">
        <f>IF(DS7="",NA(),DS7)</f>
        <v>11.15</v>
      </c>
      <c r="DT6" s="36">
        <f t="shared" ref="DT6:EB6" si="13">IF(DT7="",NA(),DT7)</f>
        <v>13.43</v>
      </c>
      <c r="DU6" s="36">
        <f t="shared" si="13"/>
        <v>15.84</v>
      </c>
      <c r="DV6" s="36">
        <f t="shared" si="13"/>
        <v>17.760000000000002</v>
      </c>
      <c r="DW6" s="36">
        <f t="shared" si="13"/>
        <v>19.79</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0.63</v>
      </c>
      <c r="EE6" s="36">
        <f t="shared" ref="EE6:EM6" si="14">IF(EE7="",NA(),EE7)</f>
        <v>0.66</v>
      </c>
      <c r="EF6" s="36">
        <f t="shared" si="14"/>
        <v>0.62</v>
      </c>
      <c r="EG6" s="36">
        <f t="shared" si="14"/>
        <v>0.24</v>
      </c>
      <c r="EH6" s="36">
        <f t="shared" si="14"/>
        <v>0.36</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82210</v>
      </c>
      <c r="D7" s="38">
        <v>46</v>
      </c>
      <c r="E7" s="38">
        <v>1</v>
      </c>
      <c r="F7" s="38">
        <v>0</v>
      </c>
      <c r="G7" s="38">
        <v>1</v>
      </c>
      <c r="H7" s="38" t="s">
        <v>93</v>
      </c>
      <c r="I7" s="38" t="s">
        <v>94</v>
      </c>
      <c r="J7" s="38" t="s">
        <v>95</v>
      </c>
      <c r="K7" s="38" t="s">
        <v>96</v>
      </c>
      <c r="L7" s="38" t="s">
        <v>97</v>
      </c>
      <c r="M7" s="38" t="s">
        <v>98</v>
      </c>
      <c r="N7" s="39" t="s">
        <v>99</v>
      </c>
      <c r="O7" s="39">
        <v>48.05</v>
      </c>
      <c r="P7" s="39">
        <v>97.67</v>
      </c>
      <c r="Q7" s="39">
        <v>3162</v>
      </c>
      <c r="R7" s="39">
        <v>158015</v>
      </c>
      <c r="S7" s="39">
        <v>99.97</v>
      </c>
      <c r="T7" s="39">
        <v>1580.62</v>
      </c>
      <c r="U7" s="39">
        <v>150467</v>
      </c>
      <c r="V7" s="39">
        <v>99.96</v>
      </c>
      <c r="W7" s="39">
        <v>1505.27</v>
      </c>
      <c r="X7" s="39">
        <v>131.46</v>
      </c>
      <c r="Y7" s="39">
        <v>129.57</v>
      </c>
      <c r="Z7" s="39">
        <v>132.04</v>
      </c>
      <c r="AA7" s="39">
        <v>134.24</v>
      </c>
      <c r="AB7" s="39">
        <v>128.09</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243.29</v>
      </c>
      <c r="AU7" s="39">
        <v>298.54000000000002</v>
      </c>
      <c r="AV7" s="39">
        <v>371.3</v>
      </c>
      <c r="AW7" s="39">
        <v>453.64</v>
      </c>
      <c r="AX7" s="39">
        <v>552.61</v>
      </c>
      <c r="AY7" s="39">
        <v>311.99</v>
      </c>
      <c r="AZ7" s="39">
        <v>307.83</v>
      </c>
      <c r="BA7" s="39">
        <v>318.89</v>
      </c>
      <c r="BB7" s="39">
        <v>309.10000000000002</v>
      </c>
      <c r="BC7" s="39">
        <v>306.08</v>
      </c>
      <c r="BD7" s="39">
        <v>260.31</v>
      </c>
      <c r="BE7" s="39">
        <v>439.17</v>
      </c>
      <c r="BF7" s="39">
        <v>430.39</v>
      </c>
      <c r="BG7" s="39">
        <v>434.14</v>
      </c>
      <c r="BH7" s="39">
        <v>490.97</v>
      </c>
      <c r="BI7" s="39">
        <v>618.87</v>
      </c>
      <c r="BJ7" s="39">
        <v>291.77999999999997</v>
      </c>
      <c r="BK7" s="39">
        <v>295.44</v>
      </c>
      <c r="BL7" s="39">
        <v>290.07</v>
      </c>
      <c r="BM7" s="39">
        <v>290.42</v>
      </c>
      <c r="BN7" s="39">
        <v>294.66000000000003</v>
      </c>
      <c r="BO7" s="39">
        <v>275.67</v>
      </c>
      <c r="BP7" s="39">
        <v>122.93</v>
      </c>
      <c r="BQ7" s="39">
        <v>122.47</v>
      </c>
      <c r="BR7" s="39">
        <v>122.96</v>
      </c>
      <c r="BS7" s="39">
        <v>125.49</v>
      </c>
      <c r="BT7" s="39">
        <v>121.09</v>
      </c>
      <c r="BU7" s="39">
        <v>107.61</v>
      </c>
      <c r="BV7" s="39">
        <v>106.02</v>
      </c>
      <c r="BW7" s="39">
        <v>104.84</v>
      </c>
      <c r="BX7" s="39">
        <v>106.11</v>
      </c>
      <c r="BY7" s="39">
        <v>103.75</v>
      </c>
      <c r="BZ7" s="39">
        <v>100.05</v>
      </c>
      <c r="CA7" s="39">
        <v>150.35</v>
      </c>
      <c r="CB7" s="39">
        <v>151.21</v>
      </c>
      <c r="CC7" s="39">
        <v>150.91999999999999</v>
      </c>
      <c r="CD7" s="39">
        <v>147.85</v>
      </c>
      <c r="CE7" s="39">
        <v>151.9</v>
      </c>
      <c r="CF7" s="39">
        <v>155.69</v>
      </c>
      <c r="CG7" s="39">
        <v>158.6</v>
      </c>
      <c r="CH7" s="39">
        <v>161.82</v>
      </c>
      <c r="CI7" s="39">
        <v>161.03</v>
      </c>
      <c r="CJ7" s="39">
        <v>159.93</v>
      </c>
      <c r="CK7" s="39">
        <v>166.4</v>
      </c>
      <c r="CL7" s="39">
        <v>82.45</v>
      </c>
      <c r="CM7" s="39">
        <v>83.01</v>
      </c>
      <c r="CN7" s="39">
        <v>83.53</v>
      </c>
      <c r="CO7" s="39">
        <v>83</v>
      </c>
      <c r="CP7" s="39">
        <v>84.8</v>
      </c>
      <c r="CQ7" s="39">
        <v>62.46</v>
      </c>
      <c r="CR7" s="39">
        <v>62.88</v>
      </c>
      <c r="CS7" s="39">
        <v>62.32</v>
      </c>
      <c r="CT7" s="39">
        <v>61.71</v>
      </c>
      <c r="CU7" s="39">
        <v>63.12</v>
      </c>
      <c r="CV7" s="39">
        <v>60.69</v>
      </c>
      <c r="CW7" s="39">
        <v>92.09</v>
      </c>
      <c r="CX7" s="39">
        <v>91.41</v>
      </c>
      <c r="CY7" s="39">
        <v>91.27</v>
      </c>
      <c r="CZ7" s="39">
        <v>90.4</v>
      </c>
      <c r="DA7" s="39">
        <v>89.15</v>
      </c>
      <c r="DB7" s="39">
        <v>90.62</v>
      </c>
      <c r="DC7" s="39">
        <v>90.13</v>
      </c>
      <c r="DD7" s="39">
        <v>90.19</v>
      </c>
      <c r="DE7" s="39">
        <v>90.03</v>
      </c>
      <c r="DF7" s="39">
        <v>90.09</v>
      </c>
      <c r="DG7" s="39">
        <v>89.82</v>
      </c>
      <c r="DH7" s="39">
        <v>45.94</v>
      </c>
      <c r="DI7" s="39">
        <v>47.49</v>
      </c>
      <c r="DJ7" s="39">
        <v>48.9</v>
      </c>
      <c r="DK7" s="39">
        <v>49.97</v>
      </c>
      <c r="DL7" s="39">
        <v>51.3</v>
      </c>
      <c r="DM7" s="39">
        <v>48.01</v>
      </c>
      <c r="DN7" s="39">
        <v>48.01</v>
      </c>
      <c r="DO7" s="39">
        <v>48.86</v>
      </c>
      <c r="DP7" s="39">
        <v>49.6</v>
      </c>
      <c r="DQ7" s="39">
        <v>50.31</v>
      </c>
      <c r="DR7" s="39">
        <v>50.19</v>
      </c>
      <c r="DS7" s="39">
        <v>11.15</v>
      </c>
      <c r="DT7" s="39">
        <v>13.43</v>
      </c>
      <c r="DU7" s="39">
        <v>15.84</v>
      </c>
      <c r="DV7" s="39">
        <v>17.760000000000002</v>
      </c>
      <c r="DW7" s="39">
        <v>19.79</v>
      </c>
      <c r="DX7" s="39">
        <v>16.170000000000002</v>
      </c>
      <c r="DY7" s="39">
        <v>16.600000000000001</v>
      </c>
      <c r="DZ7" s="39">
        <v>18.510000000000002</v>
      </c>
      <c r="EA7" s="39">
        <v>20.49</v>
      </c>
      <c r="EB7" s="39">
        <v>21.34</v>
      </c>
      <c r="EC7" s="39">
        <v>20.63</v>
      </c>
      <c r="ED7" s="39">
        <v>0.63</v>
      </c>
      <c r="EE7" s="39">
        <v>0.66</v>
      </c>
      <c r="EF7" s="39">
        <v>0.62</v>
      </c>
      <c r="EG7" s="39">
        <v>0.24</v>
      </c>
      <c r="EH7" s="39">
        <v>0.36</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2022-01-27T00:45:31Z</cp:lastPrinted>
  <dcterms:created xsi:type="dcterms:W3CDTF">2021-12-03T06:45:11Z</dcterms:created>
  <dcterms:modified xsi:type="dcterms:W3CDTF">2022-02-14T02:40:18Z</dcterms:modified>
  <cp:category/>
</cp:coreProperties>
</file>