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qUbgSuRDdQW5neRfWmcq8IC3KlaIrwz78Pn6ZUyoeK/pHgmVqX21K58AG2uySU0sb5a5zPXgGFhXmKrezztrSQ==" workbookSaltValue="r9YYNjaxjpixabzLvz/IdA==" workbookSpinCount="100000" lockStructure="1"/>
  <bookViews>
    <workbookView showHorizontalScroll="0" showVerticalScroll="0" showSheetTabs="0" xWindow="0" yWindow="0" windowWidth="15900" windowHeight="58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<sst xmlns="http://schemas.openxmlformats.org/spreadsheetml/2006/main" count="228" uniqueCount="114">
  <si>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</si>
  <si>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</si>
  <si>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</si>
  <si>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</si>
  <si>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</si>
  <si>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</si>
  <si>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</si>
  <si>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</si>
  <si>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</si>
  <si>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</si>
  <si>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</si>
  <si>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</si>
  <si>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</si>
  <si>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</si>
  <si>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</si>
  <si>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</si>
  <si>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</si>
  <si>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</si>
  <si>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</si>
  <si>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</si>
  <si>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</si>
  <si>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</si>
  <si>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</si>
  <si>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</si>
  <si>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</si>
  <si>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</si>
  <si>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</si>
  <si>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</si>
  <si>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</si>
  <si>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</si>
  <si>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</si>
  <si>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</si>
  <si>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</si>
  <si>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</si>
  <si>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</si>
  <si>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</si>
  <si>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</si>
  <si>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</si>
  <si>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</si>
  <si>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</si>
  <si>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</si>
  <si>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</si>
  <si>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</si>
  <si>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</si>
  <si>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</si>
  <si>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</si>
  <si>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</si>
  <si>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</si>
  <si>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</si>
  <si>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</si>
  <si>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</si>
  <si>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</si>
  <si>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</si>
  <si>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</si>
  <si>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</si>
  <si>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</si>
  <si>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</si>
  <si>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</si>
  <si>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</si>
  <si>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</si>
  <si>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</si>
  <si>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</si>
  <si>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</si>
  <si>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</si>
  <si>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</si>
  <si>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</si>
  <si>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</si>
  <si>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</si>
  <si>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</si>
  <si>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</si>
  <si>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</si>
  <si>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</si>
  <si>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</si>
  <si>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</si>
  <si>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</si>
  <si>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</si>
  <si>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</si>
  <si>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</si>
  <si>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</si>
  <si>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</si>
  <si>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</si>
  <si>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</si>
  <si>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</si>
  <si>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</si>
  <si>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</si>
  <si>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</si>
  <si>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</si>
  <si>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</si>
  <si>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</si>
  <si>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</si>
  <si>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</si>
  <si>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</si>
  <si>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</si>
  <si>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ひたちなか市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</si>
  <si>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</si>
  <si>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</si>
  <si>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</si>
  <si>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</si>
  <si>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</si>
  <si>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</si>
  <si>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</si>
  <si>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</si>
  <si>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</si>
  <si>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</si>
  <si>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</si>
  <si>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</si>
  <si>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</si>
  <si>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</si>
  <si>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</si>
  <si>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</si>
  <si>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</si>
  <si>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人口の減少やライフスタイルの変化などにより,水需要は年を追って減少する傾向にあり，この状況は今後も継続することが予想されます。
本市では,上坪浄水場更新事業が完了し，令和３年度末に新浄水場の供用を開始しました。これに伴う旧浄水場の用途廃止により，資産減耗費が大きく増加したことから，①経常収支率や⑤料金回収率，⑥給水原価が大きく変動しました。これは単年度での増減であり，次年度には平均値的な数値に戻ると見られます。
一方で，新浄水場の稼働により，今後は減価償却費の増加が見込まれます。
④企業債残高対給水収益比率は，上坪浄水場更新事業のための起債借り入れの影響もあり，企業債残高が給水収益の７倍を超えています。今後もこの数値は類似団体平均値を上回る状態が続きますが，平成２７年度の料金改定はこのような状況も踏まえたうえで行っていますので，経営状況に影響はありません。
</t>
    <rPh sb="22" eb="23">
      <t>ミズ</t>
    </rPh>
    <rPh sb="56" eb="58">
      <t>ヨソウ</t>
    </rPh>
    <rPh sb="69" eb="71">
      <t>カミツボ</t>
    </rPh>
    <rPh sb="79" eb="81">
      <t>カンリョウ</t>
    </rPh>
    <rPh sb="90" eb="91">
      <t>シン</t>
    </rPh>
    <rPh sb="91" eb="94">
      <t>ジョウスイジョウ</t>
    </rPh>
    <rPh sb="108" eb="109">
      <t>トモナ</t>
    </rPh>
    <rPh sb="115" eb="119">
      <t>ヨウトハイシ</t>
    </rPh>
    <rPh sb="129" eb="130">
      <t>オオ</t>
    </rPh>
    <rPh sb="132" eb="134">
      <t>ゾウカ</t>
    </rPh>
    <rPh sb="149" eb="154">
      <t>リョウキンカイシュウリツ</t>
    </rPh>
    <rPh sb="156" eb="160">
      <t>キュウスイゲンカ</t>
    </rPh>
    <rPh sb="161" eb="162">
      <t>オオ</t>
    </rPh>
    <rPh sb="164" eb="166">
      <t>ヘンドウ</t>
    </rPh>
    <rPh sb="179" eb="181">
      <t>ゾウゲン</t>
    </rPh>
    <rPh sb="185" eb="188">
      <t>ジネンド</t>
    </rPh>
    <rPh sb="190" eb="193">
      <t>ヘイキンチ</t>
    </rPh>
    <rPh sb="193" eb="194">
      <t>テキ</t>
    </rPh>
    <rPh sb="195" eb="197">
      <t>スウチ</t>
    </rPh>
    <rPh sb="198" eb="199">
      <t>モド</t>
    </rPh>
    <rPh sb="201" eb="202">
      <t>ミ</t>
    </rPh>
    <rPh sb="208" eb="210">
      <t>イッポウ</t>
    </rPh>
    <rPh sb="217" eb="219">
      <t>カドウ</t>
    </rPh>
    <rPh sb="223" eb="225">
      <t>コンゴ</t>
    </rPh>
    <rPh sb="232" eb="234">
      <t>ゾウカ</t>
    </rPh>
    <rPh sb="298" eb="299">
      <t>コ</t>
    </rPh>
    <phoneticPr fontId="4"/>
  </si>
  <si>
    <t xml:space="preserve">上坪浄水場の更新により，浄配水施設の更新が完了したことから，今後は水道管路の更新に比重を移すことになります。
①の有形固定資産減価償却率が大きく減少したのは，上坪浄水場の更新により，所有する資産の経過年数が全体的に減少したことを表しています。
水道管路については，②の管路経年化率が示すとおり法定耐用年数を経過した水道管が年々増加している状況です。今後も，令和２年度に策定した管路更新実施計画に基づき計画的な管路の更新を進めていく予定です。このため③の管路更新率は徐々に平準化すると見込んでいます。
</t>
    <rPh sb="6" eb="8">
      <t>コウシン</t>
    </rPh>
    <rPh sb="30" eb="32">
      <t>コンゴ</t>
    </rPh>
    <rPh sb="33" eb="37">
      <t>スイドウカンロ</t>
    </rPh>
    <rPh sb="69" eb="70">
      <t>オオ</t>
    </rPh>
    <rPh sb="72" eb="74">
      <t>ゲンショウ</t>
    </rPh>
    <rPh sb="79" eb="84">
      <t>カミツボジョウスイジョウ</t>
    </rPh>
    <rPh sb="91" eb="93">
      <t>ショユウ</t>
    </rPh>
    <rPh sb="95" eb="97">
      <t>シサン</t>
    </rPh>
    <rPh sb="98" eb="102">
      <t>ケイカネンスウ</t>
    </rPh>
    <rPh sb="103" eb="106">
      <t>ゼンタイテキ</t>
    </rPh>
    <rPh sb="107" eb="109">
      <t>ゲンショウ</t>
    </rPh>
    <rPh sb="114" eb="115">
      <t>アラワ</t>
    </rPh>
    <rPh sb="122" eb="126">
      <t>スイドウカンロ</t>
    </rPh>
    <rPh sb="134" eb="140">
      <t>カンロケイネンカリツ</t>
    </rPh>
    <rPh sb="141" eb="142">
      <t>シメ</t>
    </rPh>
    <rPh sb="146" eb="148">
      <t>ホウテイ</t>
    </rPh>
    <rPh sb="148" eb="152">
      <t>タイヨウネンスウ</t>
    </rPh>
    <rPh sb="153" eb="155">
      <t>ケイカ</t>
    </rPh>
    <rPh sb="157" eb="160">
      <t>スイドウカン</t>
    </rPh>
    <rPh sb="161" eb="165">
      <t>ネンネンゾウカ</t>
    </rPh>
    <rPh sb="169" eb="171">
      <t>ジョウキョウ</t>
    </rPh>
    <rPh sb="174" eb="176">
      <t>コンゴ</t>
    </rPh>
    <rPh sb="192" eb="194">
      <t>ジッシ</t>
    </rPh>
    <rPh sb="215" eb="217">
      <t>ヨテイ</t>
    </rPh>
    <rPh sb="232" eb="234">
      <t>ジョジョ</t>
    </rPh>
    <rPh sb="235" eb="238">
      <t>ヘイジュンカ</t>
    </rPh>
    <rPh sb="241" eb="243">
      <t>ミコ</t>
    </rPh>
    <phoneticPr fontId="4"/>
  </si>
  <si>
    <t>現在の経営状況は概ね良好な状態にありますが，更なる人口の減少などにより水需要も減少が見込まれるため，引き続き効率的な経営に努める必要があります。また，燃料費や資材の高騰などによる物価の上昇が経営を圧迫する恐れがあることから，今後も注視する必要があります。</t>
    <rPh sb="50" eb="51">
      <t>ヒ</t>
    </rPh>
    <rPh sb="52" eb="53">
      <t>ツヅ</t>
    </rPh>
    <rPh sb="54" eb="56">
      <t>コウリツ</t>
    </rPh>
    <rPh sb="75" eb="78">
      <t>ネンリョウヒ</t>
    </rPh>
    <rPh sb="79" eb="81">
      <t>シザイ</t>
    </rPh>
    <rPh sb="82" eb="84">
      <t>コウトウ</t>
    </rPh>
    <rPh sb="89" eb="91">
      <t>ブッカ</t>
    </rPh>
    <rPh sb="92" eb="94">
      <t>ジョウショウ</t>
    </rPh>
    <rPh sb="95" eb="97">
      <t>ケイエイ</t>
    </rPh>
    <rPh sb="98" eb="100">
      <t>アッパク</t>
    </rPh>
    <rPh sb="102" eb="103">
      <t>オソ</t>
    </rPh>
    <rPh sb="112" eb="114">
      <t>コンゴ</t>
    </rPh>
    <rPh sb="119" eb="1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</si>
</sst>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0.66</c:v>
                </c:pt>
                <c:pt idx="1">
                  <c:v>0.62</c:v>
                </c:pt>
                <c:pt idx="2">
                  <c:v>0.24</c:v>
                </c:pt>
                <c:pt idx="3">
                  <c:v>0.36</c:v>
                </c:pt>
                <c:pt idx="4">
                  <c:v>0.48</c:v>
                </c:pt>
              </c:numCache>
            </c:numRef>
          </c:val>
          <c:extLst>
            <c:ext xmlns:c16="http://schemas.microsoft.com/office/drawing/2014/chart" uri="{C3380CC4-5D6E-409C-BE32-E72D297353CC}">
              <c16:uniqueId val="{00000000-A94C-4151-8785-7505639AB6A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A94C-4151-8785-7505639AB6A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83.01</c:v>
                </c:pt>
                <c:pt idx="1">
                  <c:v>83.53</c:v>
                </c:pt>
                <c:pt idx="2">
                  <c:v>83</c:v>
                </c:pt>
                <c:pt idx="3">
                  <c:v>84.8</c:v>
                </c:pt>
                <c:pt idx="4">
                  <c:v>84</c:v>
                </c:pt>
              </c:numCache>
            </c:numRef>
          </c:val>
          <c:extLst>
            <c:ext xmlns:c16="http://schemas.microsoft.com/office/drawing/2014/chart" uri="{C3380CC4-5D6E-409C-BE32-E72D297353CC}">
              <c16:uniqueId val="{00000000-3E2A-419D-A28D-7902843322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3E2A-419D-A28D-7902843322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91.41</c:v>
                </c:pt>
                <c:pt idx="1">
                  <c:v>91.27</c:v>
                </c:pt>
                <c:pt idx="2">
                  <c:v>90.4</c:v>
                </c:pt>
                <c:pt idx="3">
                  <c:v>89.15</c:v>
                </c:pt>
                <c:pt idx="4">
                  <c:v>90.09</c:v>
                </c:pt>
              </c:numCache>
            </c:numRef>
          </c:val>
          <c:extLst>
            <c:ext xmlns:c16="http://schemas.microsoft.com/office/drawing/2014/chart" uri="{C3380CC4-5D6E-409C-BE32-E72D297353CC}">
              <c16:uniqueId val="{00000000-1D60-4ECD-A97A-679EA198FF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1D60-4ECD-A97A-679EA198FF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129.57</c:v>
                </c:pt>
                <c:pt idx="1">
                  <c:v>132.04</c:v>
                </c:pt>
                <c:pt idx="2">
                  <c:v>134.24</c:v>
                </c:pt>
                <c:pt idx="3">
                  <c:v>128.09</c:v>
                </c:pt>
                <c:pt idx="4">
                  <c:v>107.93</c:v>
                </c:pt>
              </c:numCache>
            </c:numRef>
          </c:val>
          <c:extLst>
            <c:ext xmlns:c16="http://schemas.microsoft.com/office/drawing/2014/chart" uri="{C3380CC4-5D6E-409C-BE32-E72D297353CC}">
              <c16:uniqueId val="{00000000-2FD0-42FE-94C6-1F4D84DDB0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2FD0-42FE-94C6-1F4D84DDB0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47.49</c:v>
                </c:pt>
                <c:pt idx="1">
                  <c:v>48.9</c:v>
                </c:pt>
                <c:pt idx="2">
                  <c:v>49.97</c:v>
                </c:pt>
                <c:pt idx="3">
                  <c:v>51.3</c:v>
                </c:pt>
                <c:pt idx="4">
                  <c:v>38.96</c:v>
                </c:pt>
              </c:numCache>
            </c:numRef>
          </c:val>
          <c:extLst>
            <c:ext xmlns:c16="http://schemas.microsoft.com/office/drawing/2014/chart" uri="{C3380CC4-5D6E-409C-BE32-E72D297353CC}">
              <c16:uniqueId val="{00000000-C0B8-4E89-8FBA-5EB05ED928E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C0B8-4E89-8FBA-5EB05ED928E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13.43</c:v>
                </c:pt>
                <c:pt idx="1">
                  <c:v>15.84</c:v>
                </c:pt>
                <c:pt idx="2">
                  <c:v>17.760000000000002</c:v>
                </c:pt>
                <c:pt idx="3">
                  <c:v>19.79</c:v>
                </c:pt>
                <c:pt idx="4">
                  <c:v>21.08</c:v>
                </c:pt>
              </c:numCache>
            </c:numRef>
          </c:val>
          <c:extLst>
            <c:ext xmlns:c16="http://schemas.microsoft.com/office/drawing/2014/chart" uri="{C3380CC4-5D6E-409C-BE32-E72D297353CC}">
              <c16:uniqueId val="{00000000-42AE-4E43-88F5-41F13558E5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42AE-4E43-88F5-41F13558E5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5D-4572-A904-10FFD740E7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815D-4572-A904-10FFD740E7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298.54000000000002</c:v>
                </c:pt>
                <c:pt idx="1">
                  <c:v>371.3</c:v>
                </c:pt>
                <c:pt idx="2">
                  <c:v>453.64</c:v>
                </c:pt>
                <c:pt idx="3">
                  <c:v>552.61</c:v>
                </c:pt>
                <c:pt idx="4">
                  <c:v>483.89</c:v>
                </c:pt>
              </c:numCache>
            </c:numRef>
          </c:val>
          <c:extLst>
            <c:ext xmlns:c16="http://schemas.microsoft.com/office/drawing/2014/chart" uri="{C3380CC4-5D6E-409C-BE32-E72D297353CC}">
              <c16:uniqueId val="{00000000-6D61-4873-BCF5-A6A7C1FBDA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6D61-4873-BCF5-A6A7C1FBDA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430.39</c:v>
                </c:pt>
                <c:pt idx="1">
                  <c:v>434.14</c:v>
                </c:pt>
                <c:pt idx="2">
                  <c:v>490.97</c:v>
                </c:pt>
                <c:pt idx="3">
                  <c:v>618.87</c:v>
                </c:pt>
                <c:pt idx="4">
                  <c:v>718.1</c:v>
                </c:pt>
              </c:numCache>
            </c:numRef>
          </c:val>
          <c:extLst>
            <c:ext xmlns:c16="http://schemas.microsoft.com/office/drawing/2014/chart" uri="{C3380CC4-5D6E-409C-BE32-E72D297353CC}">
              <c16:uniqueId val="{00000000-A557-4317-8330-02F430333F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A557-4317-8330-02F430333F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122.47</c:v>
                </c:pt>
                <c:pt idx="1">
                  <c:v>122.96</c:v>
                </c:pt>
                <c:pt idx="2">
                  <c:v>125.49</c:v>
                </c:pt>
                <c:pt idx="3">
                  <c:v>121.09</c:v>
                </c:pt>
                <c:pt idx="4">
                  <c:v>100.85</c:v>
                </c:pt>
              </c:numCache>
            </c:numRef>
          </c:val>
          <c:extLst>
            <c:ext xmlns:c16="http://schemas.microsoft.com/office/drawing/2014/chart" uri="{C3380CC4-5D6E-409C-BE32-E72D297353CC}">
              <c16:uniqueId val="{00000000-36AF-4F56-9AC7-BFEC43931A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36AF-4F56-9AC7-BFEC43931A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151.21</c:v>
                </c:pt>
                <c:pt idx="1">
                  <c:v>150.91999999999999</c:v>
                </c:pt>
                <c:pt idx="2">
                  <c:v>147.85</c:v>
                </c:pt>
                <c:pt idx="3">
                  <c:v>151.9</c:v>
                </c:pt>
                <c:pt idx="4">
                  <c:v>182.95</c:v>
                </c:pt>
              </c:numCache>
            </c:numRef>
          </c:val>
          <c:extLst>
            <c:ext xmlns:c16="http://schemas.microsoft.com/office/drawing/2014/chart" uri="{C3380CC4-5D6E-409C-BE32-E72D297353CC}">
              <c16:uniqueId val="{00000000-1D6C-472A-A62C-E8792FF529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1D6C-472A-A62C-E8792FF529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ひたちなか市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157140</v>
      </c>
      <c r="AM8" s="45"/>
      <c r="AN8" s="45"/>
      <c r="AO8" s="45"/>
      <c r="AP8" s="45"/>
      <c r="AQ8" s="45"/>
      <c r="AR8" s="45"/>
      <c r="AS8" s="45"/>
      <c r="AT8" s="46">
        <f>データ!$S$6</f>
        <v>100.23</v>
      </c>
      <c r="AU8" s="47"/>
      <c r="AV8" s="47"/>
      <c r="AW8" s="47"/>
      <c r="AX8" s="47"/>
      <c r="AY8" s="47"/>
      <c r="AZ8" s="47"/>
      <c r="BA8" s="47"/>
      <c r="BB8" s="48">
        <f>データ!$T$6</f>
        <v>1567.79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44.43</v>
      </c>
      <c r="J10" s="47"/>
      <c r="K10" s="47"/>
      <c r="L10" s="47"/>
      <c r="M10" s="47"/>
      <c r="N10" s="47"/>
      <c r="O10" s="81"/>
      <c r="P10" s="48">
        <f>データ!$P$6</f>
        <v>97.76</v>
      </c>
      <c r="Q10" s="48"/>
      <c r="R10" s="48"/>
      <c r="S10" s="48"/>
      <c r="T10" s="48"/>
      <c r="U10" s="48"/>
      <c r="V10" s="48"/>
      <c r="W10" s="45">
        <f>データ!$Q$6</f>
        <v>3162</v>
      </c>
      <c r="X10" s="45"/>
      <c r="Y10" s="45"/>
      <c r="Z10" s="45"/>
      <c r="AA10" s="45"/>
      <c r="AB10" s="45"/>
      <c r="AC10" s="45"/>
      <c r="AD10" s="2"/>
      <c r="AE10" s="2"/>
      <c r="AF10" s="2"/>
      <c r="AG10" s="2"/>
      <c r="AH10" s="2"/>
      <c r="AI10" s="2"/>
      <c r="AJ10" s="2"/>
      <c r="AK10" s="2"/>
      <c r="AL10" s="45">
        <f>データ!$U$6</f>
        <v>151642</v>
      </c>
      <c r="AM10" s="45"/>
      <c r="AN10" s="45"/>
      <c r="AO10" s="45"/>
      <c r="AP10" s="45"/>
      <c r="AQ10" s="45"/>
      <c r="AR10" s="45"/>
      <c r="AS10" s="45"/>
      <c r="AT10" s="46">
        <f>データ!$V$6</f>
        <v>100.23</v>
      </c>
      <c r="AU10" s="47"/>
      <c r="AV10" s="47"/>
      <c r="AW10" s="47"/>
      <c r="AX10" s="47"/>
      <c r="AY10" s="47"/>
      <c r="AZ10" s="47"/>
      <c r="BA10" s="47"/>
      <c r="BB10" s="48">
        <f>データ!$W$6</f>
        <v>1512.94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0VArjjdzo7w5Oo6XP9oGVWv8oh9VTfwRrXe/SDOaWTOe9IResxez9hSmx9bM9nsYGDNsNVNp0BJ3qRV9Jbezg==" saltValue="2VjitORFDeM/9sBUiKWJ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82210</v>
      </c>
      <c r="D6" s="20">
        <f t="shared" si="3"/>
        <v>46</v>
      </c>
      <c r="E6" s="20">
        <f t="shared" si="3"/>
        <v>1</v>
      </c>
      <c r="F6" s="20">
        <f t="shared" si="3"/>
        <v>0</v>
      </c>
      <c r="G6" s="20">
        <f t="shared" si="3"/>
        <v>1</v>
      </c>
      <c r="H6" s="20" t="str">
        <f t="shared" si="3"/>
        <v>茨城県　ひたちなか市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44.43</v>
      </c>
      <c r="P6" s="21">
        <f t="shared" si="3"/>
        <v>97.76</v>
      </c>
      <c r="Q6" s="21">
        <f t="shared" si="3"/>
        <v>3162</v>
      </c>
      <c r="R6" s="21">
        <f t="shared" si="3"/>
        <v>157140</v>
      </c>
      <c r="S6" s="21">
        <f t="shared" si="3"/>
        <v>100.23</v>
      </c>
      <c r="T6" s="21">
        <f t="shared" si="3"/>
        <v>1567.79</v>
      </c>
      <c r="U6" s="21">
        <f t="shared" si="3"/>
        <v>151642</v>
      </c>
      <c r="V6" s="21">
        <f t="shared" si="3"/>
        <v>100.23</v>
      </c>
      <c r="W6" s="21">
        <f t="shared" si="3"/>
        <v>1512.94</v>
      </c>
      <c r="X6" s="22">
        <f>IF(X7="",NA(),X7)</f>
        <v>129.57</v>
      </c>
      <c r="Y6" s="22">
        <f t="shared" ref="Y6:AG6" si="4">IF(Y7="",NA(),Y7)</f>
        <v>132.04</v>
      </c>
      <c r="Z6" s="22">
        <f t="shared" si="4"/>
        <v>134.24</v>
      </c>
      <c r="AA6" s="22">
        <f t="shared" si="4"/>
        <v>128.09</v>
      </c>
      <c r="AB6" s="22">
        <f t="shared" si="4"/>
        <v>107.93</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298.54000000000002</v>
      </c>
      <c r="AU6" s="22">
        <f t="shared" ref="AU6:BC6" si="6">IF(AU7="",NA(),AU7)</f>
        <v>371.3</v>
      </c>
      <c r="AV6" s="22">
        <f t="shared" si="6"/>
        <v>453.64</v>
      </c>
      <c r="AW6" s="22">
        <f t="shared" si="6"/>
        <v>552.61</v>
      </c>
      <c r="AX6" s="22">
        <f t="shared" si="6"/>
        <v>483.89</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430.39</v>
      </c>
      <c r="BF6" s="22">
        <f t="shared" ref="BF6:BN6" si="7">IF(BF7="",NA(),BF7)</f>
        <v>434.14</v>
      </c>
      <c r="BG6" s="22">
        <f t="shared" si="7"/>
        <v>490.97</v>
      </c>
      <c r="BH6" s="22">
        <f t="shared" si="7"/>
        <v>618.87</v>
      </c>
      <c r="BI6" s="22">
        <f t="shared" si="7"/>
        <v>718.1</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122.47</v>
      </c>
      <c r="BQ6" s="22">
        <f t="shared" ref="BQ6:BY6" si="8">IF(BQ7="",NA(),BQ7)</f>
        <v>122.96</v>
      </c>
      <c r="BR6" s="22">
        <f t="shared" si="8"/>
        <v>125.49</v>
      </c>
      <c r="BS6" s="22">
        <f t="shared" si="8"/>
        <v>121.09</v>
      </c>
      <c r="BT6" s="22">
        <f t="shared" si="8"/>
        <v>100.85</v>
      </c>
      <c r="BU6" s="22">
        <f t="shared" si="8"/>
        <v>106.02</v>
      </c>
      <c r="BV6" s="22">
        <f t="shared" si="8"/>
        <v>104.84</v>
      </c>
      <c r="BW6" s="22">
        <f t="shared" si="8"/>
        <v>106.11</v>
      </c>
      <c r="BX6" s="22">
        <f t="shared" si="8"/>
        <v>103.75</v>
      </c>
      <c r="BY6" s="22">
        <f t="shared" si="8"/>
        <v>105.3</v>
      </c>
      <c r="BZ6" s="21" t="str">
        <f>IF(BZ7="","",IF(BZ7="-","【-】","【"&amp;SUBSTITUTE(TEXT(BZ7,"#,##0.00"),"-","△")&amp;"】"))</f>
        <v>【102.35】</v>
      </c>
      <c r="CA6" s="22">
        <f>IF(CA7="",NA(),CA7)</f>
        <v>151.21</v>
      </c>
      <c r="CB6" s="22">
        <f t="shared" ref="CB6:CJ6" si="9">IF(CB7="",NA(),CB7)</f>
        <v>150.91999999999999</v>
      </c>
      <c r="CC6" s="22">
        <f t="shared" si="9"/>
        <v>147.85</v>
      </c>
      <c r="CD6" s="22">
        <f t="shared" si="9"/>
        <v>151.9</v>
      </c>
      <c r="CE6" s="22">
        <f t="shared" si="9"/>
        <v>182.95</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83.01</v>
      </c>
      <c r="CM6" s="22">
        <f t="shared" ref="CM6:CU6" si="10">IF(CM7="",NA(),CM7)</f>
        <v>83.53</v>
      </c>
      <c r="CN6" s="22">
        <f t="shared" si="10"/>
        <v>83</v>
      </c>
      <c r="CO6" s="22">
        <f t="shared" si="10"/>
        <v>84.8</v>
      </c>
      <c r="CP6" s="22">
        <f t="shared" si="10"/>
        <v>84</v>
      </c>
      <c r="CQ6" s="22">
        <f t="shared" si="10"/>
        <v>62.88</v>
      </c>
      <c r="CR6" s="22">
        <f t="shared" si="10"/>
        <v>62.32</v>
      </c>
      <c r="CS6" s="22">
        <f t="shared" si="10"/>
        <v>61.71</v>
      </c>
      <c r="CT6" s="22">
        <f t="shared" si="10"/>
        <v>63.12</v>
      </c>
      <c r="CU6" s="22">
        <f t="shared" si="10"/>
        <v>62.57</v>
      </c>
      <c r="CV6" s="21" t="str">
        <f>IF(CV7="","",IF(CV7="-","【-】","【"&amp;SUBSTITUTE(TEXT(CV7,"#,##0.00"),"-","△")&amp;"】"))</f>
        <v>【60.29】</v>
      </c>
      <c r="CW6" s="22">
        <f>IF(CW7="",NA(),CW7)</f>
        <v>91.41</v>
      </c>
      <c r="CX6" s="22">
        <f t="shared" ref="CX6:DF6" si="11">IF(CX7="",NA(),CX7)</f>
        <v>91.27</v>
      </c>
      <c r="CY6" s="22">
        <f t="shared" si="11"/>
        <v>90.4</v>
      </c>
      <c r="CZ6" s="22">
        <f t="shared" si="11"/>
        <v>89.15</v>
      </c>
      <c r="DA6" s="22">
        <f t="shared" si="11"/>
        <v>90.09</v>
      </c>
      <c r="DB6" s="22">
        <f t="shared" si="11"/>
        <v>90.13</v>
      </c>
      <c r="DC6" s="22">
        <f t="shared" si="11"/>
        <v>90.19</v>
      </c>
      <c r="DD6" s="22">
        <f t="shared" si="11"/>
        <v>90.03</v>
      </c>
      <c r="DE6" s="22">
        <f t="shared" si="11"/>
        <v>90.09</v>
      </c>
      <c r="DF6" s="22">
        <f t="shared" si="11"/>
        <v>90.21</v>
      </c>
      <c r="DG6" s="21" t="str">
        <f>IF(DG7="","",IF(DG7="-","【-】","【"&amp;SUBSTITUTE(TEXT(DG7,"#,##0.00"),"-","△")&amp;"】"))</f>
        <v>【90.12】</v>
      </c>
      <c r="DH6" s="22">
        <f>IF(DH7="",NA(),DH7)</f>
        <v>47.49</v>
      </c>
      <c r="DI6" s="22">
        <f t="shared" ref="DI6:DQ6" si="12">IF(DI7="",NA(),DI7)</f>
        <v>48.9</v>
      </c>
      <c r="DJ6" s="22">
        <f t="shared" si="12"/>
        <v>49.97</v>
      </c>
      <c r="DK6" s="22">
        <f t="shared" si="12"/>
        <v>51.3</v>
      </c>
      <c r="DL6" s="22">
        <f t="shared" si="12"/>
        <v>38.96</v>
      </c>
      <c r="DM6" s="22">
        <f t="shared" si="12"/>
        <v>48.01</v>
      </c>
      <c r="DN6" s="22">
        <f t="shared" si="12"/>
        <v>48.86</v>
      </c>
      <c r="DO6" s="22">
        <f t="shared" si="12"/>
        <v>49.6</v>
      </c>
      <c r="DP6" s="22">
        <f t="shared" si="12"/>
        <v>50.31</v>
      </c>
      <c r="DQ6" s="22">
        <f t="shared" si="12"/>
        <v>50.74</v>
      </c>
      <c r="DR6" s="21" t="str">
        <f>IF(DR7="","",IF(DR7="-","【-】","【"&amp;SUBSTITUTE(TEXT(DR7,"#,##0.00"),"-","△")&amp;"】"))</f>
        <v>【50.88】</v>
      </c>
      <c r="DS6" s="22">
        <f>IF(DS7="",NA(),DS7)</f>
        <v>13.43</v>
      </c>
      <c r="DT6" s="22">
        <f t="shared" ref="DT6:EB6" si="13">IF(DT7="",NA(),DT7)</f>
        <v>15.84</v>
      </c>
      <c r="DU6" s="22">
        <f t="shared" si="13"/>
        <v>17.760000000000002</v>
      </c>
      <c r="DV6" s="22">
        <f t="shared" si="13"/>
        <v>19.79</v>
      </c>
      <c r="DW6" s="22">
        <f t="shared" si="13"/>
        <v>21.08</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0.66</v>
      </c>
      <c r="EE6" s="22">
        <f t="shared" ref="EE6:EM6" si="14">IF(EE7="",NA(),EE7)</f>
        <v>0.62</v>
      </c>
      <c r="EF6" s="22">
        <f t="shared" si="14"/>
        <v>0.24</v>
      </c>
      <c r="EG6" s="22">
        <f t="shared" si="14"/>
        <v>0.36</v>
      </c>
      <c r="EH6" s="22">
        <f t="shared" si="14"/>
        <v>0.48</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82210</v>
      </c>
      <c r="D7" s="24">
        <v>46</v>
      </c>
      <c r="E7" s="24">
        <v>1</v>
      </c>
      <c r="F7" s="24">
        <v>0</v>
      </c>
      <c r="G7" s="24">
        <v>1</v>
      </c>
      <c r="H7" s="24" t="s">
        <v>93</v>
      </c>
      <c r="I7" s="24" t="s">
        <v>94</v>
      </c>
      <c r="J7" s="24" t="s">
        <v>95</v>
      </c>
      <c r="K7" s="24" t="s">
        <v>96</v>
      </c>
      <c r="L7" s="24" t="s">
        <v>97</v>
      </c>
      <c r="M7" s="24" t="s">
        <v>98</v>
      </c>
      <c r="N7" s="25" t="s">
        <v>99</v>
      </c>
      <c r="O7" s="25">
        <v>44.43</v>
      </c>
      <c r="P7" s="25">
        <v>97.76</v>
      </c>
      <c r="Q7" s="25">
        <v>3162</v>
      </c>
      <c r="R7" s="25">
        <v>157140</v>
      </c>
      <c r="S7" s="25">
        <v>100.23</v>
      </c>
      <c r="T7" s="25">
        <v>1567.79</v>
      </c>
      <c r="U7" s="25">
        <v>151642</v>
      </c>
      <c r="V7" s="25">
        <v>100.23</v>
      </c>
      <c r="W7" s="25">
        <v>1512.94</v>
      </c>
      <c r="X7" s="25">
        <v>129.57</v>
      </c>
      <c r="Y7" s="25">
        <v>132.04</v>
      </c>
      <c r="Z7" s="25">
        <v>134.24</v>
      </c>
      <c r="AA7" s="25">
        <v>128.09</v>
      </c>
      <c r="AB7" s="25">
        <v>107.93</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298.54000000000002</v>
      </c>
      <c r="AU7" s="25">
        <v>371.3</v>
      </c>
      <c r="AV7" s="25">
        <v>453.64</v>
      </c>
      <c r="AW7" s="25">
        <v>552.61</v>
      </c>
      <c r="AX7" s="25">
        <v>483.89</v>
      </c>
      <c r="AY7" s="25">
        <v>307.83</v>
      </c>
      <c r="AZ7" s="25">
        <v>318.89</v>
      </c>
      <c r="BA7" s="25">
        <v>309.10000000000002</v>
      </c>
      <c r="BB7" s="25">
        <v>306.08</v>
      </c>
      <c r="BC7" s="25">
        <v>306.14999999999998</v>
      </c>
      <c r="BD7" s="25">
        <v>261.51</v>
      </c>
      <c r="BE7" s="25">
        <v>430.39</v>
      </c>
      <c r="BF7" s="25">
        <v>434.14</v>
      </c>
      <c r="BG7" s="25">
        <v>490.97</v>
      </c>
      <c r="BH7" s="25">
        <v>618.87</v>
      </c>
      <c r="BI7" s="25">
        <v>718.1</v>
      </c>
      <c r="BJ7" s="25">
        <v>295.44</v>
      </c>
      <c r="BK7" s="25">
        <v>290.07</v>
      </c>
      <c r="BL7" s="25">
        <v>290.42</v>
      </c>
      <c r="BM7" s="25">
        <v>294.66000000000003</v>
      </c>
      <c r="BN7" s="25">
        <v>285.27</v>
      </c>
      <c r="BO7" s="25">
        <v>265.16000000000003</v>
      </c>
      <c r="BP7" s="25">
        <v>122.47</v>
      </c>
      <c r="BQ7" s="25">
        <v>122.96</v>
      </c>
      <c r="BR7" s="25">
        <v>125.49</v>
      </c>
      <c r="BS7" s="25">
        <v>121.09</v>
      </c>
      <c r="BT7" s="25">
        <v>100.85</v>
      </c>
      <c r="BU7" s="25">
        <v>106.02</v>
      </c>
      <c r="BV7" s="25">
        <v>104.84</v>
      </c>
      <c r="BW7" s="25">
        <v>106.11</v>
      </c>
      <c r="BX7" s="25">
        <v>103.75</v>
      </c>
      <c r="BY7" s="25">
        <v>105.3</v>
      </c>
      <c r="BZ7" s="25">
        <v>102.35</v>
      </c>
      <c r="CA7" s="25">
        <v>151.21</v>
      </c>
      <c r="CB7" s="25">
        <v>150.91999999999999</v>
      </c>
      <c r="CC7" s="25">
        <v>147.85</v>
      </c>
      <c r="CD7" s="25">
        <v>151.9</v>
      </c>
      <c r="CE7" s="25">
        <v>182.95</v>
      </c>
      <c r="CF7" s="25">
        <v>158.6</v>
      </c>
      <c r="CG7" s="25">
        <v>161.82</v>
      </c>
      <c r="CH7" s="25">
        <v>161.03</v>
      </c>
      <c r="CI7" s="25">
        <v>159.93</v>
      </c>
      <c r="CJ7" s="25">
        <v>162.77000000000001</v>
      </c>
      <c r="CK7" s="25">
        <v>167.74</v>
      </c>
      <c r="CL7" s="25">
        <v>83.01</v>
      </c>
      <c r="CM7" s="25">
        <v>83.53</v>
      </c>
      <c r="CN7" s="25">
        <v>83</v>
      </c>
      <c r="CO7" s="25">
        <v>84.8</v>
      </c>
      <c r="CP7" s="25">
        <v>84</v>
      </c>
      <c r="CQ7" s="25">
        <v>62.88</v>
      </c>
      <c r="CR7" s="25">
        <v>62.32</v>
      </c>
      <c r="CS7" s="25">
        <v>61.71</v>
      </c>
      <c r="CT7" s="25">
        <v>63.12</v>
      </c>
      <c r="CU7" s="25">
        <v>62.57</v>
      </c>
      <c r="CV7" s="25">
        <v>60.29</v>
      </c>
      <c r="CW7" s="25">
        <v>91.41</v>
      </c>
      <c r="CX7" s="25">
        <v>91.27</v>
      </c>
      <c r="CY7" s="25">
        <v>90.4</v>
      </c>
      <c r="CZ7" s="25">
        <v>89.15</v>
      </c>
      <c r="DA7" s="25">
        <v>90.09</v>
      </c>
      <c r="DB7" s="25">
        <v>90.13</v>
      </c>
      <c r="DC7" s="25">
        <v>90.19</v>
      </c>
      <c r="DD7" s="25">
        <v>90.03</v>
      </c>
      <c r="DE7" s="25">
        <v>90.09</v>
      </c>
      <c r="DF7" s="25">
        <v>90.21</v>
      </c>
      <c r="DG7" s="25">
        <v>90.12</v>
      </c>
      <c r="DH7" s="25">
        <v>47.49</v>
      </c>
      <c r="DI7" s="25">
        <v>48.9</v>
      </c>
      <c r="DJ7" s="25">
        <v>49.97</v>
      </c>
      <c r="DK7" s="25">
        <v>51.3</v>
      </c>
      <c r="DL7" s="25">
        <v>38.96</v>
      </c>
      <c r="DM7" s="25">
        <v>48.01</v>
      </c>
      <c r="DN7" s="25">
        <v>48.86</v>
      </c>
      <c r="DO7" s="25">
        <v>49.6</v>
      </c>
      <c r="DP7" s="25">
        <v>50.31</v>
      </c>
      <c r="DQ7" s="25">
        <v>50.74</v>
      </c>
      <c r="DR7" s="25">
        <v>50.88</v>
      </c>
      <c r="DS7" s="25">
        <v>13.43</v>
      </c>
      <c r="DT7" s="25">
        <v>15.84</v>
      </c>
      <c r="DU7" s="25">
        <v>17.760000000000002</v>
      </c>
      <c r="DV7" s="25">
        <v>19.79</v>
      </c>
      <c r="DW7" s="25">
        <v>21.08</v>
      </c>
      <c r="DX7" s="25">
        <v>16.600000000000001</v>
      </c>
      <c r="DY7" s="25">
        <v>18.510000000000002</v>
      </c>
      <c r="DZ7" s="25">
        <v>20.49</v>
      </c>
      <c r="EA7" s="25">
        <v>21.34</v>
      </c>
      <c r="EB7" s="25">
        <v>23.27</v>
      </c>
      <c r="EC7" s="25">
        <v>22.3</v>
      </c>
      <c r="ED7" s="25">
        <v>0.66</v>
      </c>
      <c r="EE7" s="25">
        <v>0.62</v>
      </c>
      <c r="EF7" s="25">
        <v>0.24</v>
      </c>
      <c r="EG7" s="25">
        <v>0.36</v>
      </c>
      <c r="EH7" s="25">
        <v>0.48</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2023-01-26T02:34:33Z</cp:lastPrinted>
  <dcterms:created xsi:type="dcterms:W3CDTF">2022-12-01T00:54:35Z</dcterms:created>
  <dcterms:modified xsi:type="dcterms:W3CDTF">2023-02-13T09:11:18Z</dcterms:modified>
  <cp:category/>
</cp:coreProperties>
</file>