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UPm5rT7Uz+URNgu7FGF5hrjho5ppapN1bT+ERGBuv+0htBMEowfaRPDLCxDI6RMONi4CBHGboGGZ6KQlYhp1OQ==" workbookSaltValue="BRmnFkCu3O7lEayzw/1f/g=="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<sst xmlns="http://schemas.openxmlformats.org/spreadsheetml/2006/main" count="299" uniqueCount="118">
  <si>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</si>
  <si>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</si>
  <si>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</si>
  <si>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</si>
  <si>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</si>
  <si>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</si>
  <si>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</si>
  <si>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</si>
  <si>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</si>
  <si>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</si>
  <si>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</si>
  <si>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</si>
  <si>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</si>
  <si>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</si>
  <si>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</si>
  <si>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</si>
  <si>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</si>
  <si>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</si>
  <si>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</si>
  <si>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</si>
  <si>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</si>
  <si>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</si>
  <si>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</si>
  <si>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</si>
  <si>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</si>
  <si>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</si>
  <si>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</si>
  <si>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</si>
  <si>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</si>
  <si>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</si>
  <si>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</si>
  <si>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</si>
  <si>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</si>
  <si>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</si>
  <si>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</si>
  <si>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</si>
  <si>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</si>
  <si>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</si>
  <si>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</si>
  <si>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</si>
  <si>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</si>
  <si>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</si>
  <si>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</si>
  <si>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</si>
  <si>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</si>
  <si>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</si>
  <si>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</si>
  <si>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</si>
  <si>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</si>
  <si>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</si>
  <si>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</si>
  <si>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</si>
  <si>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</si>
  <si>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</si>
  <si>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</si>
  <si>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</si>
  <si>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</si>
  <si>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</si>
  <si>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</si>
  <si>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</si>
  <si>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</si>
  <si>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</si>
  <si>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</si>
  <si>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</si>
  <si>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</si>
  <si>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</si>
  <si>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</si>
  <si>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</si>
  <si>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</si>
  <si>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</si>
  <si>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</si>
  <si>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</si>
  <si>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</si>
  <si>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</si>
  <si>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</si>
  <si>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</si>
  <si>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</si>
  <si>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</si>
  <si>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</si>
  <si>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</si>
  <si>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</si>
  <si>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</si>
  <si>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</si>
  <si>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</si>
  <si>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</si>
  <si>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</si>
  <si>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</si>
  <si>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</si>
  <si>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</si>
  <si>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</si>
  <si>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</si>
  <si>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</si>
  <si>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</si>
  <si>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</si>
  <si>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</si>
  <si>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</si>
  <si>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</si>
  <si>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</si>
  <si>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</si>
  <si>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</si>
  <si>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</si>
  <si>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</si>
  <si>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</si>
  <si>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</si>
  <si>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</si>
  <si>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</si>
  <si>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</si>
  <si>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</si>
  <si>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</si>
  <si>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</si>
  <si>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</si>
  <si>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</si>
  <si>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</si>
  <si>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</si>
  <si>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</si>
  <si>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・有形固定資産減価償却率は、類似団体平均値と比して低い数値であるものの、大幅に上昇しており、ストックマネジメントによる維持、改築・更新など適切な管理が必要となる。
・管渠改善率は、類似団体平均値と比して低い数値であるため、長寿命化事業の進捗状況及び効果等について留意する必要がある。</t>
    <phoneticPr fontId="4"/>
  </si>
  <si>
    <t>・経常収支比率は100％を超えており、経営は安定している。
・累積欠損金が解消され、経営改善が順調に図られた。
・流動比率は資金計画の改善により現金及び預金が増加したことで大幅に上昇したものの、依然として100％を下回っており、引き続き財源確保を図る必要がある。
・企業債残高対事業規模比率は、類似団体平均値と比し数値が低く、企業債の返済が大きな負担であるため、将来的な財政負担を見据えた財政運営により企業債残高の縮減を図っていく。
・経費回収率は汚水処理費の増加により100％を僅かに下回った。処理区域内の人口密度が低いために経費に対する使用料収入が少ないことから、使用料収入が増加したものの、汚水処理費を賄うことができなかった。さらなる経営の効率化を図る必要がある。
・汚水処理原価は、類似団体平均値と比して低い数値である。
・水洗化率は、類似団体と比べて高い数値となっている。引き続き、接続率の向上に努めていきたい。</t>
    <rPh sb="157" eb="159">
      <t>スウチ</t>
    </rPh>
    <rPh sb="160" eb="161">
      <t>ヒク</t>
    </rPh>
    <phoneticPr fontId="4"/>
  </si>
  <si>
    <t>・人口増加に伴い下水道使用料は伸びているものの、処理区域内人口密度が低いことから維持管理費の増加割合が高く、厳しい経営環境にある。
・将来にわたり下水道サービスを安定的に提供していくため、財政基盤の強化に努めるとともに、見直し中の経営戦略において、経営課題の整理や改善策等について検討し、持続可能な事業運営を推進していく。</t>
    <rPh sb="113" eb="114">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</si>
</sst>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c:v>0.03</c:v>
                </c:pt>
              </c:numCache>
            </c:numRef>
          </c:val>
          <c:extLst>
            <c:ext xmlns:c16="http://schemas.microsoft.com/office/drawing/2014/chart" uri="{C3380CC4-5D6E-409C-BE32-E72D297353CC}">
              <c16:uniqueId val="{00000000-80BA-49FC-BE51-FDF593819F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0.22</c:v>
                </c:pt>
              </c:numCache>
            </c:numRef>
          </c:val>
          <c:smooth val="0"/>
          <c:extLst>
            <c:ext xmlns:c16="http://schemas.microsoft.com/office/drawing/2014/chart" uri="{C3380CC4-5D6E-409C-BE32-E72D297353CC}">
              <c16:uniqueId val="{00000001-80BA-49FC-BE51-FDF593819F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A3-46D4-9945-7D7B50CAC5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c:v>
                </c:pt>
                <c:pt idx="4">
                  <c:v>66.650000000000006</c:v>
                </c:pt>
              </c:numCache>
            </c:numRef>
          </c:val>
          <c:smooth val="0"/>
          <c:extLst>
            <c:ext xmlns:c16="http://schemas.microsoft.com/office/drawing/2014/chart" uri="{C3380CC4-5D6E-409C-BE32-E72D297353CC}">
              <c16:uniqueId val="{00000001-96A3-46D4-9945-7D7B50CAC5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97.88</c:v>
                </c:pt>
                <c:pt idx="4">
                  <c:v>98.04</c:v>
                </c:pt>
              </c:numCache>
            </c:numRef>
          </c:val>
          <c:extLst>
            <c:ext xmlns:c16="http://schemas.microsoft.com/office/drawing/2014/chart" uri="{C3380CC4-5D6E-409C-BE32-E72D297353CC}">
              <c16:uniqueId val="{00000000-E8D2-41AB-A0BA-38EE152C0A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94.41</c:v>
                </c:pt>
                <c:pt idx="4">
                  <c:v>94.43</c:v>
                </c:pt>
              </c:numCache>
            </c:numRef>
          </c:val>
          <c:smooth val="0"/>
          <c:extLst>
            <c:ext xmlns:c16="http://schemas.microsoft.com/office/drawing/2014/chart" uri="{C3380CC4-5D6E-409C-BE32-E72D297353CC}">
              <c16:uniqueId val="{00000001-E8D2-41AB-A0BA-38EE152C0A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100.21</c:v>
                </c:pt>
                <c:pt idx="4">
                  <c:v>102.79</c:v>
                </c:pt>
              </c:numCache>
            </c:numRef>
          </c:val>
          <c:extLst>
            <c:ext xmlns:c16="http://schemas.microsoft.com/office/drawing/2014/chart" uri="{C3380CC4-5D6E-409C-BE32-E72D297353CC}">
              <c16:uniqueId val="{00000000-321F-49F9-8BEE-A1D690E6A3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109.58</c:v>
                </c:pt>
                <c:pt idx="4">
                  <c:v>109.32</c:v>
                </c:pt>
              </c:numCache>
            </c:numRef>
          </c:val>
          <c:smooth val="0"/>
          <c:extLst>
            <c:ext xmlns:c16="http://schemas.microsoft.com/office/drawing/2014/chart" uri="{C3380CC4-5D6E-409C-BE32-E72D297353CC}">
              <c16:uniqueId val="{00000001-321F-49F9-8BEE-A1D690E6A3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4.09</c:v>
                </c:pt>
                <c:pt idx="4">
                  <c:v>8.08</c:v>
                </c:pt>
              </c:numCache>
            </c:numRef>
          </c:val>
          <c:extLst>
            <c:ext xmlns:c16="http://schemas.microsoft.com/office/drawing/2014/chart" uri="{C3380CC4-5D6E-409C-BE32-E72D297353CC}">
              <c16:uniqueId val="{00000000-67DE-4193-9F3D-A4862142B8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34.15</c:v>
                </c:pt>
                <c:pt idx="4">
                  <c:v>35.53</c:v>
                </c:pt>
              </c:numCache>
            </c:numRef>
          </c:val>
          <c:smooth val="0"/>
          <c:extLst>
            <c:ext xmlns:c16="http://schemas.microsoft.com/office/drawing/2014/chart" uri="{C3380CC4-5D6E-409C-BE32-E72D297353CC}">
              <c16:uniqueId val="{00000001-67DE-4193-9F3D-A4862142B8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DD-45E6-8FCD-449BB7BCA2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5.18</c:v>
                </c:pt>
                <c:pt idx="4">
                  <c:v>6.01</c:v>
                </c:pt>
              </c:numCache>
            </c:numRef>
          </c:val>
          <c:smooth val="0"/>
          <c:extLst>
            <c:ext xmlns:c16="http://schemas.microsoft.com/office/drawing/2014/chart" uri="{C3380CC4-5D6E-409C-BE32-E72D297353CC}">
              <c16:uniqueId val="{00000001-50DD-45E6-8FCD-449BB7BCA2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2.69</c:v>
                </c:pt>
                <c:pt idx="4" formatCode="#,##0.00;&quot;△&quot;#,##0.00">
                  <c:v>0</c:v>
                </c:pt>
              </c:numCache>
            </c:numRef>
          </c:val>
          <c:extLst>
            <c:ext xmlns:c16="http://schemas.microsoft.com/office/drawing/2014/chart" uri="{C3380CC4-5D6E-409C-BE32-E72D297353CC}">
              <c16:uniqueId val="{00000000-AB4E-4F49-9458-7C081D01CA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5.97</c:v>
                </c:pt>
                <c:pt idx="4">
                  <c:v>1.54</c:v>
                </c:pt>
              </c:numCache>
            </c:numRef>
          </c:val>
          <c:smooth val="0"/>
          <c:extLst>
            <c:ext xmlns:c16="http://schemas.microsoft.com/office/drawing/2014/chart" uri="{C3380CC4-5D6E-409C-BE32-E72D297353CC}">
              <c16:uniqueId val="{00000001-AB4E-4F49-9458-7C081D01CA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39.9</c:v>
                </c:pt>
                <c:pt idx="4">
                  <c:v>73.36</c:v>
                </c:pt>
              </c:numCache>
            </c:numRef>
          </c:val>
          <c:extLst>
            <c:ext xmlns:c16="http://schemas.microsoft.com/office/drawing/2014/chart" uri="{C3380CC4-5D6E-409C-BE32-E72D297353CC}">
              <c16:uniqueId val="{00000000-9C05-40CC-ADD0-03DF68F825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60.82</c:v>
                </c:pt>
                <c:pt idx="4">
                  <c:v>63.48</c:v>
                </c:pt>
              </c:numCache>
            </c:numRef>
          </c:val>
          <c:smooth val="0"/>
          <c:extLst>
            <c:ext xmlns:c16="http://schemas.microsoft.com/office/drawing/2014/chart" uri="{C3380CC4-5D6E-409C-BE32-E72D297353CC}">
              <c16:uniqueId val="{00000001-9C05-40CC-ADD0-03DF68F825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673.1</c:v>
                </c:pt>
                <c:pt idx="4">
                  <c:v>650.71</c:v>
                </c:pt>
              </c:numCache>
            </c:numRef>
          </c:val>
          <c:extLst>
            <c:ext xmlns:c16="http://schemas.microsoft.com/office/drawing/2014/chart" uri="{C3380CC4-5D6E-409C-BE32-E72D297353CC}">
              <c16:uniqueId val="{00000000-1B8A-405E-B253-CB92DD9E06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920.83</c:v>
                </c:pt>
                <c:pt idx="4">
                  <c:v>874.02</c:v>
                </c:pt>
              </c:numCache>
            </c:numRef>
          </c:val>
          <c:smooth val="0"/>
          <c:extLst>
            <c:ext xmlns:c16="http://schemas.microsoft.com/office/drawing/2014/chart" uri="{C3380CC4-5D6E-409C-BE32-E72D297353CC}">
              <c16:uniqueId val="{00000001-1B8A-405E-B253-CB92DD9E06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103.78</c:v>
                </c:pt>
                <c:pt idx="4">
                  <c:v>99.43</c:v>
                </c:pt>
              </c:numCache>
            </c:numRef>
          </c:val>
          <c:extLst>
            <c:ext xmlns:c16="http://schemas.microsoft.com/office/drawing/2014/chart" uri="{C3380CC4-5D6E-409C-BE32-E72D297353CC}">
              <c16:uniqueId val="{00000000-76F1-4C69-8CA7-922A2A1055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99.82</c:v>
                </c:pt>
                <c:pt idx="4">
                  <c:v>100.32</c:v>
                </c:pt>
              </c:numCache>
            </c:numRef>
          </c:val>
          <c:smooth val="0"/>
          <c:extLst>
            <c:ext xmlns:c16="http://schemas.microsoft.com/office/drawing/2014/chart" uri="{C3380CC4-5D6E-409C-BE32-E72D297353CC}">
              <c16:uniqueId val="{00000001-76F1-4C69-8CA7-922A2A1055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142.91999999999999</c:v>
                </c:pt>
                <c:pt idx="4">
                  <c:v>149.35</c:v>
                </c:pt>
              </c:numCache>
            </c:numRef>
          </c:val>
          <c:extLst>
            <c:ext xmlns:c16="http://schemas.microsoft.com/office/drawing/2014/chart" uri="{C3380CC4-5D6E-409C-BE32-E72D297353CC}">
              <c16:uniqueId val="{00000000-454F-4895-930B-B534109C2C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156.77000000000001</c:v>
                </c:pt>
                <c:pt idx="4">
                  <c:v>157.63999999999999</c:v>
                </c:pt>
              </c:numCache>
            </c:numRef>
          </c:val>
          <c:smooth val="0"/>
          <c:extLst>
            <c:ext xmlns:c16="http://schemas.microsoft.com/office/drawing/2014/chart" uri="{C3380CC4-5D6E-409C-BE32-E72D297353CC}">
              <c16:uniqueId val="{00000001-454F-4895-930B-B534109C2C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43" zoomScale="80" zoomScaleNormal="100" zoomScaleSheetLayoutView="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つくば市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6">
        <f>データ!S6</f>
        <v>246541</v>
      </c>
      <c r="AM8" s="46"/>
      <c r="AN8" s="46"/>
      <c r="AO8" s="46"/>
      <c r="AP8" s="46"/>
      <c r="AQ8" s="46"/>
      <c r="AR8" s="46"/>
      <c r="AS8" s="46"/>
      <c r="AT8" s="45">
        <f>データ!T6</f>
        <v>283.72000000000003</v>
      </c>
      <c r="AU8" s="45"/>
      <c r="AV8" s="45"/>
      <c r="AW8" s="45"/>
      <c r="AX8" s="45"/>
      <c r="AY8" s="45"/>
      <c r="AZ8" s="45"/>
      <c r="BA8" s="45"/>
      <c r="BB8" s="45">
        <f>データ!U6</f>
        <v>868.96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82.9</v>
      </c>
      <c r="J10" s="45"/>
      <c r="K10" s="45"/>
      <c r="L10" s="45"/>
      <c r="M10" s="45"/>
      <c r="N10" s="45"/>
      <c r="O10" s="45"/>
      <c r="P10" s="45">
        <f>データ!P6</f>
        <v>71.430000000000007</v>
      </c>
      <c r="Q10" s="45"/>
      <c r="R10" s="45"/>
      <c r="S10" s="45"/>
      <c r="T10" s="45"/>
      <c r="U10" s="45"/>
      <c r="V10" s="45"/>
      <c r="W10" s="45">
        <f>データ!Q6</f>
        <v>89.2</v>
      </c>
      <c r="X10" s="45"/>
      <c r="Y10" s="45"/>
      <c r="Z10" s="45"/>
      <c r="AA10" s="45"/>
      <c r="AB10" s="45"/>
      <c r="AC10" s="45"/>
      <c r="AD10" s="46">
        <f>データ!R6</f>
        <v>3135</v>
      </c>
      <c r="AE10" s="46"/>
      <c r="AF10" s="46"/>
      <c r="AG10" s="46"/>
      <c r="AH10" s="46"/>
      <c r="AI10" s="46"/>
      <c r="AJ10" s="46"/>
      <c r="AK10" s="2"/>
      <c r="AL10" s="46">
        <f>データ!V6</f>
        <v>176722</v>
      </c>
      <c r="AM10" s="46"/>
      <c r="AN10" s="46"/>
      <c r="AO10" s="46"/>
      <c r="AP10" s="46"/>
      <c r="AQ10" s="46"/>
      <c r="AR10" s="46"/>
      <c r="AS10" s="46"/>
      <c r="AT10" s="45">
        <f>データ!W6</f>
        <v>64.11</v>
      </c>
      <c r="AU10" s="45"/>
      <c r="AV10" s="45"/>
      <c r="AW10" s="45"/>
      <c r="AX10" s="45"/>
      <c r="AY10" s="45"/>
      <c r="AZ10" s="45"/>
      <c r="BA10" s="45"/>
      <c r="BB10" s="45">
        <f>データ!X6</f>
        <v>2756.54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6fz6UT1kWiLEFGheWn1w6jr24Kzi7OTp2PKUcugecZt3XGNuI/0wqUKa/pBmxWzWDrHtVAenh6HIquuZ2RvDQ==" saltValue="gvXXbmbkXks+k1vN5/39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82201</v>
      </c>
      <c r="D6" s="19">
        <f t="shared" si="3"/>
        <v>46</v>
      </c>
      <c r="E6" s="19">
        <f t="shared" si="3"/>
        <v>17</v>
      </c>
      <c r="F6" s="19">
        <f t="shared" si="3"/>
        <v>1</v>
      </c>
      <c r="G6" s="19">
        <f t="shared" si="3"/>
        <v>0</v>
      </c>
      <c r="H6" s="19" t="str">
        <f t="shared" si="3"/>
        <v>茨城県　つくば市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82.9</v>
      </c>
      <c r="P6" s="20">
        <f t="shared" si="3"/>
        <v>71.430000000000007</v>
      </c>
      <c r="Q6" s="20">
        <f t="shared" si="3"/>
        <v>89.2</v>
      </c>
      <c r="R6" s="20">
        <f t="shared" si="3"/>
        <v>3135</v>
      </c>
      <c r="S6" s="20">
        <f t="shared" si="3"/>
        <v>246541</v>
      </c>
      <c r="T6" s="20">
        <f t="shared" si="3"/>
        <v>283.72000000000003</v>
      </c>
      <c r="U6" s="20">
        <f t="shared" si="3"/>
        <v>868.96</v>
      </c>
      <c r="V6" s="20">
        <f t="shared" si="3"/>
        <v>176722</v>
      </c>
      <c r="W6" s="20">
        <f t="shared" si="3"/>
        <v>64.11</v>
      </c>
      <c r="X6" s="20">
        <f t="shared" si="3"/>
        <v>2756.54</v>
      </c>
      <c r="Y6" s="21" t="str">
        <f>IF(Y7="",NA(),Y7)</f>
        <v>-</v>
      </c>
      <c r="Z6" s="21" t="str">
        <f t="shared" ref="Z6:AH6" si="4">IF(Z7="",NA(),Z7)</f>
        <v>-</v>
      </c>
      <c r="AA6" s="21" t="str">
        <f t="shared" si="4"/>
        <v>-</v>
      </c>
      <c r="AB6" s="21">
        <f t="shared" si="4"/>
        <v>100.21</v>
      </c>
      <c r="AC6" s="21">
        <f t="shared" si="4"/>
        <v>102.79</v>
      </c>
      <c r="AD6" s="21" t="str">
        <f t="shared" si="4"/>
        <v>-</v>
      </c>
      <c r="AE6" s="21" t="str">
        <f t="shared" si="4"/>
        <v>-</v>
      </c>
      <c r="AF6" s="21" t="str">
        <f t="shared" si="4"/>
        <v>-</v>
      </c>
      <c r="AG6" s="21">
        <f t="shared" si="4"/>
        <v>109.58</v>
      </c>
      <c r="AH6" s="21">
        <f t="shared" si="4"/>
        <v>109.32</v>
      </c>
      <c r="AI6" s="20" t="str">
        <f>IF(AI7="","",IF(AI7="-","【-】","【"&amp;SUBSTITUTE(TEXT(AI7,"#,##0.00"),"-","△")&amp;"】"))</f>
        <v>【107.02】</v>
      </c>
      <c r="AJ6" s="21" t="str">
        <f>IF(AJ7="",NA(),AJ7)</f>
        <v>-</v>
      </c>
      <c r="AK6" s="21" t="str">
        <f t="shared" ref="AK6:AS6" si="5">IF(AK7="",NA(),AK7)</f>
        <v>-</v>
      </c>
      <c r="AL6" s="21" t="str">
        <f t="shared" si="5"/>
        <v>-</v>
      </c>
      <c r="AM6" s="21">
        <f t="shared" si="5"/>
        <v>2.69</v>
      </c>
      <c r="AN6" s="20">
        <f t="shared" si="5"/>
        <v>0</v>
      </c>
      <c r="AO6" s="21" t="str">
        <f t="shared" si="5"/>
        <v>-</v>
      </c>
      <c r="AP6" s="21" t="str">
        <f t="shared" si="5"/>
        <v>-</v>
      </c>
      <c r="AQ6" s="21" t="str">
        <f t="shared" si="5"/>
        <v>-</v>
      </c>
      <c r="AR6" s="21">
        <f t="shared" si="5"/>
        <v>5.97</v>
      </c>
      <c r="AS6" s="21">
        <f t="shared" si="5"/>
        <v>1.54</v>
      </c>
      <c r="AT6" s="20" t="str">
        <f>IF(AT7="","",IF(AT7="-","【-】","【"&amp;SUBSTITUTE(TEXT(AT7,"#,##0.00"),"-","△")&amp;"】"))</f>
        <v>【3.09】</v>
      </c>
      <c r="AU6" s="21" t="str">
        <f>IF(AU7="",NA(),AU7)</f>
        <v>-</v>
      </c>
      <c r="AV6" s="21" t="str">
        <f t="shared" ref="AV6:BD6" si="6">IF(AV7="",NA(),AV7)</f>
        <v>-</v>
      </c>
      <c r="AW6" s="21" t="str">
        <f t="shared" si="6"/>
        <v>-</v>
      </c>
      <c r="AX6" s="21">
        <f t="shared" si="6"/>
        <v>39.9</v>
      </c>
      <c r="AY6" s="21">
        <f t="shared" si="6"/>
        <v>73.36</v>
      </c>
      <c r="AZ6" s="21" t="str">
        <f t="shared" si="6"/>
        <v>-</v>
      </c>
      <c r="BA6" s="21" t="str">
        <f t="shared" si="6"/>
        <v>-</v>
      </c>
      <c r="BB6" s="21" t="str">
        <f t="shared" si="6"/>
        <v>-</v>
      </c>
      <c r="BC6" s="21">
        <f t="shared" si="6"/>
        <v>60.82</v>
      </c>
      <c r="BD6" s="21">
        <f t="shared" si="6"/>
        <v>63.48</v>
      </c>
      <c r="BE6" s="20" t="str">
        <f>IF(BE7="","",IF(BE7="-","【-】","【"&amp;SUBSTITUTE(TEXT(BE7,"#,##0.00"),"-","△")&amp;"】"))</f>
        <v>【71.39】</v>
      </c>
      <c r="BF6" s="21" t="str">
        <f>IF(BF7="",NA(),BF7)</f>
        <v>-</v>
      </c>
      <c r="BG6" s="21" t="str">
        <f t="shared" ref="BG6:BO6" si="7">IF(BG7="",NA(),BG7)</f>
        <v>-</v>
      </c>
      <c r="BH6" s="21" t="str">
        <f t="shared" si="7"/>
        <v>-</v>
      </c>
      <c r="BI6" s="21">
        <f t="shared" si="7"/>
        <v>673.1</v>
      </c>
      <c r="BJ6" s="21">
        <f t="shared" si="7"/>
        <v>650.71</v>
      </c>
      <c r="BK6" s="21" t="str">
        <f t="shared" si="7"/>
        <v>-</v>
      </c>
      <c r="BL6" s="21" t="str">
        <f t="shared" si="7"/>
        <v>-</v>
      </c>
      <c r="BM6" s="21" t="str">
        <f t="shared" si="7"/>
        <v>-</v>
      </c>
      <c r="BN6" s="21">
        <f t="shared" si="7"/>
        <v>920.83</v>
      </c>
      <c r="BO6" s="21">
        <f t="shared" si="7"/>
        <v>874.02</v>
      </c>
      <c r="BP6" s="20" t="str">
        <f>IF(BP7="","",IF(BP7="-","【-】","【"&amp;SUBSTITUTE(TEXT(BP7,"#,##0.00"),"-","△")&amp;"】"))</f>
        <v>【669.11】</v>
      </c>
      <c r="BQ6" s="21" t="str">
        <f>IF(BQ7="",NA(),BQ7)</f>
        <v>-</v>
      </c>
      <c r="BR6" s="21" t="str">
        <f t="shared" ref="BR6:BZ6" si="8">IF(BR7="",NA(),BR7)</f>
        <v>-</v>
      </c>
      <c r="BS6" s="21" t="str">
        <f t="shared" si="8"/>
        <v>-</v>
      </c>
      <c r="BT6" s="21">
        <f t="shared" si="8"/>
        <v>103.78</v>
      </c>
      <c r="BU6" s="21">
        <f t="shared" si="8"/>
        <v>99.43</v>
      </c>
      <c r="BV6" s="21" t="str">
        <f t="shared" si="8"/>
        <v>-</v>
      </c>
      <c r="BW6" s="21" t="str">
        <f t="shared" si="8"/>
        <v>-</v>
      </c>
      <c r="BX6" s="21" t="str">
        <f t="shared" si="8"/>
        <v>-</v>
      </c>
      <c r="BY6" s="21">
        <f t="shared" si="8"/>
        <v>99.82</v>
      </c>
      <c r="BZ6" s="21">
        <f t="shared" si="8"/>
        <v>100.32</v>
      </c>
      <c r="CA6" s="20" t="str">
        <f>IF(CA7="","",IF(CA7="-","【-】","【"&amp;SUBSTITUTE(TEXT(CA7,"#,##0.00"),"-","△")&amp;"】"))</f>
        <v>【99.73】</v>
      </c>
      <c r="CB6" s="21" t="str">
        <f>IF(CB7="",NA(),CB7)</f>
        <v>-</v>
      </c>
      <c r="CC6" s="21" t="str">
        <f t="shared" ref="CC6:CK6" si="9">IF(CC7="",NA(),CC7)</f>
        <v>-</v>
      </c>
      <c r="CD6" s="21" t="str">
        <f t="shared" si="9"/>
        <v>-</v>
      </c>
      <c r="CE6" s="21">
        <f t="shared" si="9"/>
        <v>142.91999999999999</v>
      </c>
      <c r="CF6" s="21">
        <f t="shared" si="9"/>
        <v>149.35</v>
      </c>
      <c r="CG6" s="21" t="str">
        <f t="shared" si="9"/>
        <v>-</v>
      </c>
      <c r="CH6" s="21" t="str">
        <f t="shared" si="9"/>
        <v>-</v>
      </c>
      <c r="CI6" s="21" t="str">
        <f t="shared" si="9"/>
        <v>-</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67</v>
      </c>
      <c r="CV6" s="21">
        <f t="shared" si="10"/>
        <v>66.650000000000006</v>
      </c>
      <c r="CW6" s="20" t="str">
        <f>IF(CW7="","",IF(CW7="-","【-】","【"&amp;SUBSTITUTE(TEXT(CW7,"#,##0.00"),"-","△")&amp;"】"))</f>
        <v>【59.99】</v>
      </c>
      <c r="CX6" s="21" t="str">
        <f>IF(CX7="",NA(),CX7)</f>
        <v>-</v>
      </c>
      <c r="CY6" s="21" t="str">
        <f t="shared" ref="CY6:DG6" si="11">IF(CY7="",NA(),CY7)</f>
        <v>-</v>
      </c>
      <c r="CZ6" s="21" t="str">
        <f t="shared" si="11"/>
        <v>-</v>
      </c>
      <c r="DA6" s="21">
        <f t="shared" si="11"/>
        <v>97.88</v>
      </c>
      <c r="DB6" s="21">
        <f t="shared" si="11"/>
        <v>98.04</v>
      </c>
      <c r="DC6" s="21" t="str">
        <f t="shared" si="11"/>
        <v>-</v>
      </c>
      <c r="DD6" s="21" t="str">
        <f t="shared" si="11"/>
        <v>-</v>
      </c>
      <c r="DE6" s="21" t="str">
        <f t="shared" si="11"/>
        <v>-</v>
      </c>
      <c r="DF6" s="21">
        <f t="shared" si="11"/>
        <v>94.41</v>
      </c>
      <c r="DG6" s="21">
        <f t="shared" si="11"/>
        <v>94.43</v>
      </c>
      <c r="DH6" s="20" t="str">
        <f>IF(DH7="","",IF(DH7="-","【-】","【"&amp;SUBSTITUTE(TEXT(DH7,"#,##0.00"),"-","△")&amp;"】"))</f>
        <v>【95.72】</v>
      </c>
      <c r="DI6" s="21" t="str">
        <f>IF(DI7="",NA(),DI7)</f>
        <v>-</v>
      </c>
      <c r="DJ6" s="21" t="str">
        <f t="shared" ref="DJ6:DR6" si="12">IF(DJ7="",NA(),DJ7)</f>
        <v>-</v>
      </c>
      <c r="DK6" s="21" t="str">
        <f t="shared" si="12"/>
        <v>-</v>
      </c>
      <c r="DL6" s="21">
        <f t="shared" si="12"/>
        <v>4.09</v>
      </c>
      <c r="DM6" s="21">
        <f t="shared" si="12"/>
        <v>8.08</v>
      </c>
      <c r="DN6" s="21" t="str">
        <f t="shared" si="12"/>
        <v>-</v>
      </c>
      <c r="DO6" s="21" t="str">
        <f t="shared" si="12"/>
        <v>-</v>
      </c>
      <c r="DP6" s="21" t="str">
        <f t="shared" si="12"/>
        <v>-</v>
      </c>
      <c r="DQ6" s="21">
        <f t="shared" si="12"/>
        <v>34.15</v>
      </c>
      <c r="DR6" s="21">
        <f t="shared" si="12"/>
        <v>35.53</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5.18</v>
      </c>
      <c r="EC6" s="21">
        <f t="shared" si="13"/>
        <v>6.01</v>
      </c>
      <c r="ED6" s="20" t="str">
        <f>IF(ED7="","",IF(ED7="-","【-】","【"&amp;SUBSTITUTE(TEXT(ED7,"#,##0.00"),"-","△")&amp;"】"))</f>
        <v>【6.54】</v>
      </c>
      <c r="EE6" s="21" t="str">
        <f>IF(EE7="",NA(),EE7)</f>
        <v>-</v>
      </c>
      <c r="EF6" s="21" t="str">
        <f t="shared" ref="EF6:EN6" si="14">IF(EF7="",NA(),EF7)</f>
        <v>-</v>
      </c>
      <c r="EG6" s="21" t="str">
        <f t="shared" si="14"/>
        <v>-</v>
      </c>
      <c r="EH6" s="21">
        <f t="shared" si="14"/>
        <v>0.03</v>
      </c>
      <c r="EI6" s="21">
        <f t="shared" si="14"/>
        <v>0.03</v>
      </c>
      <c r="EJ6" s="21" t="str">
        <f t="shared" si="14"/>
        <v>-</v>
      </c>
      <c r="EK6" s="21" t="str">
        <f t="shared" si="14"/>
        <v>-</v>
      </c>
      <c r="EL6" s="21" t="str">
        <f t="shared" si="14"/>
        <v>-</v>
      </c>
      <c r="EM6" s="21">
        <f t="shared" si="14"/>
        <v>0.33</v>
      </c>
      <c r="EN6" s="21">
        <f t="shared" si="14"/>
        <v>0.22</v>
      </c>
      <c r="EO6" s="20" t="str">
        <f>IF(EO7="","",IF(EO7="-","【-】","【"&amp;SUBSTITUTE(TEXT(EO7,"#,##0.00"),"-","△")&amp;"】"))</f>
        <v>【0.24】</v>
      </c>
    </row>
    <row r="7" spans="1:148" s="22" customFormat="1" x14ac:dyDescent="0.15">
      <c r="A7" s="14"/>
      <c r="B7" s="23">
        <v>2021</v>
      </c>
      <c r="C7" s="23">
        <v>82201</v>
      </c>
      <c r="D7" s="23">
        <v>46</v>
      </c>
      <c r="E7" s="23">
        <v>17</v>
      </c>
      <c r="F7" s="23">
        <v>1</v>
      </c>
      <c r="G7" s="23">
        <v>0</v>
      </c>
      <c r="H7" s="23" t="s">
        <v>96</v>
      </c>
      <c r="I7" s="23" t="s">
        <v>97</v>
      </c>
      <c r="J7" s="23" t="s">
        <v>98</v>
      </c>
      <c r="K7" s="23" t="s">
        <v>99</v>
      </c>
      <c r="L7" s="23" t="s">
        <v>100</v>
      </c>
      <c r="M7" s="23" t="s">
        <v>101</v>
      </c>
      <c r="N7" s="24" t="s">
        <v>102</v>
      </c>
      <c r="O7" s="24">
        <v>82.9</v>
      </c>
      <c r="P7" s="24">
        <v>71.430000000000007</v>
      </c>
      <c r="Q7" s="24">
        <v>89.2</v>
      </c>
      <c r="R7" s="24">
        <v>3135</v>
      </c>
      <c r="S7" s="24">
        <v>246541</v>
      </c>
      <c r="T7" s="24">
        <v>283.72000000000003</v>
      </c>
      <c r="U7" s="24">
        <v>868.96</v>
      </c>
      <c r="V7" s="24">
        <v>176722</v>
      </c>
      <c r="W7" s="24">
        <v>64.11</v>
      </c>
      <c r="X7" s="24">
        <v>2756.54</v>
      </c>
      <c r="Y7" s="24" t="s">
        <v>102</v>
      </c>
      <c r="Z7" s="24" t="s">
        <v>102</v>
      </c>
      <c r="AA7" s="24" t="s">
        <v>102</v>
      </c>
      <c r="AB7" s="24">
        <v>100.21</v>
      </c>
      <c r="AC7" s="24">
        <v>102.79</v>
      </c>
      <c r="AD7" s="24" t="s">
        <v>102</v>
      </c>
      <c r="AE7" s="24" t="s">
        <v>102</v>
      </c>
      <c r="AF7" s="24" t="s">
        <v>102</v>
      </c>
      <c r="AG7" s="24">
        <v>109.58</v>
      </c>
      <c r="AH7" s="24">
        <v>109.32</v>
      </c>
      <c r="AI7" s="24">
        <v>107.02</v>
      </c>
      <c r="AJ7" s="24" t="s">
        <v>102</v>
      </c>
      <c r="AK7" s="24" t="s">
        <v>102</v>
      </c>
      <c r="AL7" s="24" t="s">
        <v>102</v>
      </c>
      <c r="AM7" s="24">
        <v>2.69</v>
      </c>
      <c r="AN7" s="24">
        <v>0</v>
      </c>
      <c r="AO7" s="24" t="s">
        <v>102</v>
      </c>
      <c r="AP7" s="24" t="s">
        <v>102</v>
      </c>
      <c r="AQ7" s="24" t="s">
        <v>102</v>
      </c>
      <c r="AR7" s="24">
        <v>5.97</v>
      </c>
      <c r="AS7" s="24">
        <v>1.54</v>
      </c>
      <c r="AT7" s="24">
        <v>3.09</v>
      </c>
      <c r="AU7" s="24" t="s">
        <v>102</v>
      </c>
      <c r="AV7" s="24" t="s">
        <v>102</v>
      </c>
      <c r="AW7" s="24" t="s">
        <v>102</v>
      </c>
      <c r="AX7" s="24">
        <v>39.9</v>
      </c>
      <c r="AY7" s="24">
        <v>73.36</v>
      </c>
      <c r="AZ7" s="24" t="s">
        <v>102</v>
      </c>
      <c r="BA7" s="24" t="s">
        <v>102</v>
      </c>
      <c r="BB7" s="24" t="s">
        <v>102</v>
      </c>
      <c r="BC7" s="24">
        <v>60.82</v>
      </c>
      <c r="BD7" s="24">
        <v>63.48</v>
      </c>
      <c r="BE7" s="24">
        <v>71.39</v>
      </c>
      <c r="BF7" s="24" t="s">
        <v>102</v>
      </c>
      <c r="BG7" s="24" t="s">
        <v>102</v>
      </c>
      <c r="BH7" s="24" t="s">
        <v>102</v>
      </c>
      <c r="BI7" s="24">
        <v>673.1</v>
      </c>
      <c r="BJ7" s="24">
        <v>650.71</v>
      </c>
      <c r="BK7" s="24" t="s">
        <v>102</v>
      </c>
      <c r="BL7" s="24" t="s">
        <v>102</v>
      </c>
      <c r="BM7" s="24" t="s">
        <v>102</v>
      </c>
      <c r="BN7" s="24">
        <v>920.83</v>
      </c>
      <c r="BO7" s="24">
        <v>874.02</v>
      </c>
      <c r="BP7" s="24">
        <v>669.11</v>
      </c>
      <c r="BQ7" s="24" t="s">
        <v>102</v>
      </c>
      <c r="BR7" s="24" t="s">
        <v>102</v>
      </c>
      <c r="BS7" s="24" t="s">
        <v>102</v>
      </c>
      <c r="BT7" s="24">
        <v>103.78</v>
      </c>
      <c r="BU7" s="24">
        <v>99.43</v>
      </c>
      <c r="BV7" s="24" t="s">
        <v>102</v>
      </c>
      <c r="BW7" s="24" t="s">
        <v>102</v>
      </c>
      <c r="BX7" s="24" t="s">
        <v>102</v>
      </c>
      <c r="BY7" s="24">
        <v>99.82</v>
      </c>
      <c r="BZ7" s="24">
        <v>100.32</v>
      </c>
      <c r="CA7" s="24">
        <v>99.73</v>
      </c>
      <c r="CB7" s="24" t="s">
        <v>102</v>
      </c>
      <c r="CC7" s="24" t="s">
        <v>102</v>
      </c>
      <c r="CD7" s="24" t="s">
        <v>102</v>
      </c>
      <c r="CE7" s="24">
        <v>142.91999999999999</v>
      </c>
      <c r="CF7" s="24">
        <v>149.35</v>
      </c>
      <c r="CG7" s="24" t="s">
        <v>102</v>
      </c>
      <c r="CH7" s="24" t="s">
        <v>102</v>
      </c>
      <c r="CI7" s="24" t="s">
        <v>102</v>
      </c>
      <c r="CJ7" s="24">
        <v>156.77000000000001</v>
      </c>
      <c r="CK7" s="24">
        <v>157.63999999999999</v>
      </c>
      <c r="CL7" s="24">
        <v>134.97999999999999</v>
      </c>
      <c r="CM7" s="24" t="s">
        <v>102</v>
      </c>
      <c r="CN7" s="24" t="s">
        <v>102</v>
      </c>
      <c r="CO7" s="24" t="s">
        <v>102</v>
      </c>
      <c r="CP7" s="24" t="s">
        <v>102</v>
      </c>
      <c r="CQ7" s="24" t="s">
        <v>102</v>
      </c>
      <c r="CR7" s="24" t="s">
        <v>102</v>
      </c>
      <c r="CS7" s="24" t="s">
        <v>102</v>
      </c>
      <c r="CT7" s="24" t="s">
        <v>102</v>
      </c>
      <c r="CU7" s="24">
        <v>67</v>
      </c>
      <c r="CV7" s="24">
        <v>66.650000000000006</v>
      </c>
      <c r="CW7" s="24">
        <v>59.99</v>
      </c>
      <c r="CX7" s="24" t="s">
        <v>102</v>
      </c>
      <c r="CY7" s="24" t="s">
        <v>102</v>
      </c>
      <c r="CZ7" s="24" t="s">
        <v>102</v>
      </c>
      <c r="DA7" s="24">
        <v>97.88</v>
      </c>
      <c r="DB7" s="24">
        <v>98.04</v>
      </c>
      <c r="DC7" s="24" t="s">
        <v>102</v>
      </c>
      <c r="DD7" s="24" t="s">
        <v>102</v>
      </c>
      <c r="DE7" s="24" t="s">
        <v>102</v>
      </c>
      <c r="DF7" s="24">
        <v>94.41</v>
      </c>
      <c r="DG7" s="24">
        <v>94.43</v>
      </c>
      <c r="DH7" s="24">
        <v>95.72</v>
      </c>
      <c r="DI7" s="24" t="s">
        <v>102</v>
      </c>
      <c r="DJ7" s="24" t="s">
        <v>102</v>
      </c>
      <c r="DK7" s="24" t="s">
        <v>102</v>
      </c>
      <c r="DL7" s="24">
        <v>4.09</v>
      </c>
      <c r="DM7" s="24">
        <v>8.08</v>
      </c>
      <c r="DN7" s="24" t="s">
        <v>102</v>
      </c>
      <c r="DO7" s="24" t="s">
        <v>102</v>
      </c>
      <c r="DP7" s="24" t="s">
        <v>102</v>
      </c>
      <c r="DQ7" s="24">
        <v>34.15</v>
      </c>
      <c r="DR7" s="24">
        <v>35.53</v>
      </c>
      <c r="DS7" s="24">
        <v>38.17</v>
      </c>
      <c r="DT7" s="24" t="s">
        <v>102</v>
      </c>
      <c r="DU7" s="24" t="s">
        <v>102</v>
      </c>
      <c r="DV7" s="24" t="s">
        <v>102</v>
      </c>
      <c r="DW7" s="24">
        <v>0</v>
      </c>
      <c r="DX7" s="24">
        <v>0</v>
      </c>
      <c r="DY7" s="24" t="s">
        <v>102</v>
      </c>
      <c r="DZ7" s="24" t="s">
        <v>102</v>
      </c>
      <c r="EA7" s="24" t="s">
        <v>102</v>
      </c>
      <c r="EB7" s="24">
        <v>5.18</v>
      </c>
      <c r="EC7" s="24">
        <v>6.01</v>
      </c>
      <c r="ED7" s="24">
        <v>6.54</v>
      </c>
      <c r="EE7" s="24" t="s">
        <v>102</v>
      </c>
      <c r="EF7" s="24" t="s">
        <v>102</v>
      </c>
      <c r="EG7" s="24" t="s">
        <v>102</v>
      </c>
      <c r="EH7" s="24">
        <v>0.03</v>
      </c>
      <c r="EI7" s="24">
        <v>0.03</v>
      </c>
      <c r="EJ7" s="24" t="s">
        <v>102</v>
      </c>
      <c r="EK7" s="24" t="s">
        <v>102</v>
      </c>
      <c r="EL7" s="24" t="s">
        <v>102</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2023-01-18T08:00:41Z</cp:lastPrinted>
  <dcterms:created xsi:type="dcterms:W3CDTF">2023-01-12T23:27:29Z</dcterms:created>
  <dcterms:modified xsi:type="dcterms:W3CDTF">2023-02-08T04:22:42Z</dcterms:modified>
  <cp:category/>
</cp:coreProperties>
</file>