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1_水道（簡水含む）43\12_北茨城市【済】\"/>
    </mc:Choice>
  </mc:AlternateContent>
  <workbookProtection workbookAlgorithmName="SHA-512" workbookHashValue="IOPloZgVSlvwZyQJrYkA3UyboJ2FMlL6BRS0BFKXnfbK5WBJu41nePiT+u1y9aDBgLg++GpvFjvjMQMU4rIyAA==" workbookSaltValue="iLr3FTnxruexmUrAoW+Pvg==" workbookSpinCount="100000" lockStructure="1"/>
  <bookViews>
    <workbookView xWindow="0" yWindow="0" windowWidth="15348" windowHeight="445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<sst xmlns="http://schemas.openxmlformats.org/spreadsheetml/2006/main" count="228" uniqueCount="114">
  <si>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</si>
  <si>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</si>
  <si>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</si>
  <si>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</si>
  <si>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</si>
  <si>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</si>
  <si>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</si>
  <si>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</si>
  <si>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</si>
  <si>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</si>
  <si>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</si>
  <si>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</si>
  <si>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</si>
  <si>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</si>
  <si>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</si>
  <si>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</si>
  <si>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</si>
  <si>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</si>
  <si>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</si>
  <si>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</si>
  <si>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</si>
  <si>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</si>
  <si>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</si>
  <si>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</si>
  <si>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</si>
  <si>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</si>
  <si>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</si>
  <si>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</si>
  <si>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</si>
  <si>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</si>
  <si>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</si>
  <si>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</si>
  <si>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</si>
  <si>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</si>
  <si>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</si>
  <si>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</si>
  <si>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</si>
  <si>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</si>
  <si>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</si>
  <si>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</si>
  <si>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</si>
  <si>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</si>
  <si>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</si>
  <si>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</si>
  <si>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</si>
  <si>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</si>
  <si>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</si>
  <si>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</si>
  <si>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</si>
  <si>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</si>
  <si>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</si>
  <si>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</si>
  <si>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</si>
  <si>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</si>
  <si>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</si>
  <si>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</si>
  <si>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</si>
  <si>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</si>
  <si>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</si>
  <si>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</si>
  <si>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</si>
  <si>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</si>
  <si>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</si>
  <si>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</si>
  <si>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</si>
  <si>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</si>
  <si>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</si>
  <si>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</si>
  <si>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</si>
  <si>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</si>
  <si>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</si>
  <si>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</si>
  <si>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</si>
  <si>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</si>
  <si>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</si>
  <si>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</si>
  <si>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</si>
  <si>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</si>
  <si>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</si>
  <si>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</si>
  <si>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</si>
  <si>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</si>
  <si>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</si>
  <si>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</si>
  <si>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</si>
  <si>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</si>
  <si>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</si>
  <si>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</si>
  <si>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</si>
  <si>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</si>
  <si>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</si>
  <si>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</si>
  <si>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</si>
  <si>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北茨城市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</si>
  <si>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</si>
  <si>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</si>
  <si>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</si>
  <si>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</si>
  <si>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</si>
  <si>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</si>
  <si>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</si>
  <si>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</si>
  <si>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</si>
  <si>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</si>
  <si>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</si>
  <si>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</si>
  <si>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</si>
  <si>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</si>
  <si>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</si>
  <si>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</si>
  <si>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</si>
  <si>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経営の健全性・効率性、老朽化の状況ともに全国平均・類似団体と比較してやや低い水準となっている。
　平成30年度に料金改定を実施し、経営状況は改善しつつも、給水人口減少による減収や施設の老朽化は進むと考えられ、安定した収益の確保が肝要となっている。
　今後も、より計画的な事業運営に努め、経営の健全化・効率化を図りながら、施設の更新を進める必要がある。</t>
    <rPh sb="12" eb="15">
      <t>ロウキュウカ</t>
    </rPh>
    <rPh sb="16" eb="18">
      <t>ジョウキョウ</t>
    </rPh>
    <rPh sb="55" eb="56">
      <t>ド</t>
    </rPh>
    <rPh sb="62" eb="64">
      <t>ジッシ</t>
    </rPh>
    <rPh sb="66" eb="68">
      <t>ケイエイ</t>
    </rPh>
    <rPh sb="68" eb="70">
      <t>ジョウキョウ</t>
    </rPh>
    <rPh sb="71" eb="73">
      <t>カイゼン</t>
    </rPh>
    <rPh sb="87" eb="89">
      <t>ゲンシュウ</t>
    </rPh>
    <rPh sb="105" eb="107">
      <t>アンテイ</t>
    </rPh>
    <rPh sb="109" eb="111">
      <t>シュウエキ</t>
    </rPh>
    <rPh sb="112" eb="114">
      <t>カクホ</t>
    </rPh>
    <rPh sb="115" eb="117">
      <t>カンヨウ</t>
    </rPh>
    <rPh sb="126" eb="128">
      <t>コンゴ</t>
    </rPh>
    <rPh sb="132" eb="135">
      <t>ケイカクテキ</t>
    </rPh>
    <rPh sb="136" eb="138">
      <t>ジギョウ</t>
    </rPh>
    <rPh sb="138" eb="140">
      <t>ウンエイ</t>
    </rPh>
    <rPh sb="141" eb="142">
      <t>ツト</t>
    </rPh>
    <rPh sb="144" eb="146">
      <t>ケイエイ</t>
    </rPh>
    <rPh sb="147" eb="150">
      <t>ケンゼンカ</t>
    </rPh>
    <rPh sb="151" eb="154">
      <t>コウリツカ</t>
    </rPh>
    <rPh sb="155" eb="156">
      <t>ハカ</t>
    </rPh>
    <rPh sb="161" eb="163">
      <t>シセツ</t>
    </rPh>
    <rPh sb="164" eb="166">
      <t>コウシン</t>
    </rPh>
    <rPh sb="167" eb="168">
      <t>スス</t>
    </rPh>
    <rPh sb="170" eb="172">
      <t>ヒツヨウ</t>
    </rPh>
    <phoneticPr fontId="4"/>
  </si>
  <si>
    <t>③流動比率
　著しく減少し100％を下回る状況となっている。これは大規模更新事業が繰り越され、企業債借入と未払金支払が令和3年度となったことにより、一時的に流動資産と流動負債のバランスが崩れたことによるものである。
④企業債残高対給水収益比率
　大規模更新事業に伴い企業債が増加し、全国平均・類似団体と比較して高い水準となっている。適宜、財政計画を見直す必要がある。　　　　　　　　　　
⑥給水原価
　類似団体と比較してやや低い水準となっているが、今後、大規模更新事業に係る減価償却費の影響により増加していくと考えられる。経営の効率化・費用抑制に努める必要がある。
⑦施設利用率
　低い状況にあり、施設のダウンサイジング等の検討が必要である。
⑧有収率
　100％を下回っており、施設の老朽化による漏水が大きな原因と考えられる。老朽管更新・漏水調査により改善傾向が見られるものの、全国平均・類似団体と比較して低く、更なる対策が必要である。</t>
    <rPh sb="7" eb="8">
      <t>イチジル</t>
    </rPh>
    <rPh sb="10" eb="12">
      <t>ゲンショウ</t>
    </rPh>
    <rPh sb="18" eb="20">
      <t>シタマワ</t>
    </rPh>
    <rPh sb="21" eb="23">
      <t>ジョウキョウ</t>
    </rPh>
    <rPh sb="33" eb="36">
      <t>ダイキボ</t>
    </rPh>
    <rPh sb="36" eb="38">
      <t>コウシン</t>
    </rPh>
    <rPh sb="38" eb="40">
      <t>ジギョウ</t>
    </rPh>
    <rPh sb="41" eb="42">
      <t>ク</t>
    </rPh>
    <rPh sb="43" eb="44">
      <t>コ</t>
    </rPh>
    <rPh sb="74" eb="77">
      <t>イチジテキ</t>
    </rPh>
    <rPh sb="78" eb="80">
      <t>リュウドウ</t>
    </rPh>
    <rPh sb="80" eb="82">
      <t>シサン</t>
    </rPh>
    <rPh sb="83" eb="85">
      <t>リュウドウ</t>
    </rPh>
    <rPh sb="85" eb="87">
      <t>フサイ</t>
    </rPh>
    <rPh sb="93" eb="94">
      <t>クズ</t>
    </rPh>
    <rPh sb="131" eb="132">
      <t>トモナ</t>
    </rPh>
    <rPh sb="133" eb="135">
      <t>キギョウ</t>
    </rPh>
    <rPh sb="135" eb="136">
      <t>サイ</t>
    </rPh>
    <rPh sb="137" eb="139">
      <t>ゾウカ</t>
    </rPh>
    <rPh sb="155" eb="156">
      <t>タカ</t>
    </rPh>
    <rPh sb="157" eb="159">
      <t>スイジュン</t>
    </rPh>
    <rPh sb="166" eb="168">
      <t>テキギ</t>
    </rPh>
    <rPh sb="169" eb="171">
      <t>ザイセイ</t>
    </rPh>
    <rPh sb="171" eb="173">
      <t>ケイカク</t>
    </rPh>
    <rPh sb="174" eb="176">
      <t>ミナオ</t>
    </rPh>
    <rPh sb="177" eb="179">
      <t>ヒツヨウ</t>
    </rPh>
    <rPh sb="212" eb="213">
      <t>ヒク</t>
    </rPh>
    <rPh sb="214" eb="216">
      <t>スイジュン</t>
    </rPh>
    <rPh sb="224" eb="226">
      <t>コンゴ</t>
    </rPh>
    <rPh sb="227" eb="230">
      <t>ダイキボ</t>
    </rPh>
    <rPh sb="230" eb="232">
      <t>コウシン</t>
    </rPh>
    <rPh sb="232" eb="234">
      <t>ジギョウ</t>
    </rPh>
    <rPh sb="235" eb="236">
      <t>カカワ</t>
    </rPh>
    <rPh sb="243" eb="245">
      <t>エイキョウ</t>
    </rPh>
    <rPh sb="248" eb="250">
      <t>ゾウカ</t>
    </rPh>
    <rPh sb="255" eb="256">
      <t>カンガ</t>
    </rPh>
    <rPh sb="261" eb="263">
      <t>ケイエイ</t>
    </rPh>
    <rPh sb="264" eb="267">
      <t>コウリツカ</t>
    </rPh>
    <rPh sb="268" eb="270">
      <t>ヒヨウ</t>
    </rPh>
    <rPh sb="270" eb="272">
      <t>ヨクセイ</t>
    </rPh>
    <rPh sb="273" eb="274">
      <t>ツト</t>
    </rPh>
    <rPh sb="276" eb="278">
      <t>ヒツヨウ</t>
    </rPh>
    <rPh sb="340" eb="342">
      <t>シセツ</t>
    </rPh>
    <rPh sb="352" eb="353">
      <t>オオ</t>
    </rPh>
    <rPh sb="355" eb="357">
      <t>ゲンイン</t>
    </rPh>
    <rPh sb="377" eb="379">
      <t>カイゼン</t>
    </rPh>
    <rPh sb="379" eb="381">
      <t>ケイコウ</t>
    </rPh>
    <rPh sb="382" eb="383">
      <t>ミ</t>
    </rPh>
    <rPh sb="404" eb="405">
      <t>ヒク</t>
    </rPh>
    <rPh sb="410" eb="412">
      <t>タイサク</t>
    </rPh>
    <phoneticPr fontId="4"/>
  </si>
  <si>
    <t>①有形固定資産減価償却率
　全国平均・類似団体と比較して、施設の老朽化がやや進んでいることを示している。今後、施設の更新を計画的に実施していく必要がある。　　　　　　　　　　　　　　　
②管路経年劣化率
　全国平均・類似団体と比較して、管路の経年劣化が進んでいることを示している。今後、管路の更新を計画的に実施していく必要がある。　　　　　　　　　　　　　　　　　　　
③管路更新率
　全国平均・類似団体と比較して、管路の更新ペースが遅れていることを示している。今後、管路の更新を計画的に実施していく必要がある。</t>
    <rPh sb="208" eb="210">
      <t>カンロ</t>
    </rPh>
    <rPh sb="211" eb="213">
      <t>コウシン</t>
    </rPh>
    <rPh sb="217" eb="218">
      <t>オク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</si>
</sst>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0.27</c:v>
                </c:pt>
                <c:pt idx="1">
                  <c:v>0.35</c:v>
                </c:pt>
                <c:pt idx="2">
                  <c:v>0.34</c:v>
                </c:pt>
                <c:pt idx="3">
                  <c:v>0.54</c:v>
                </c:pt>
                <c:pt idx="4">
                  <c:v>0.31</c:v>
                </c:pt>
              </c:numCache>
            </c:numRef>
          </c:val>
          <c:extLst>
            <c:ext xmlns:c16="http://schemas.microsoft.com/office/drawing/2014/chart" uri="{C3380CC4-5D6E-409C-BE32-E72D297353CC}">
              <c16:uniqueId val="{00000000-FAD8-4D15-BA88-8CFC3EFBDEC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FAD8-4D15-BA88-8CFC3EFBDEC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57.87</c:v>
                </c:pt>
                <c:pt idx="1">
                  <c:v>57.39</c:v>
                </c:pt>
                <c:pt idx="2">
                  <c:v>59.17</c:v>
                </c:pt>
                <c:pt idx="3">
                  <c:v>56.6</c:v>
                </c:pt>
                <c:pt idx="4">
                  <c:v>56.62</c:v>
                </c:pt>
              </c:numCache>
            </c:numRef>
          </c:val>
          <c:extLst>
            <c:ext xmlns:c16="http://schemas.microsoft.com/office/drawing/2014/chart" uri="{C3380CC4-5D6E-409C-BE32-E72D297353CC}">
              <c16:uniqueId val="{00000000-8CDC-4A2C-8CD6-8A38F2EF3EF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8CDC-4A2C-8CD6-8A38F2EF3EF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80.900000000000006</c:v>
                </c:pt>
                <c:pt idx="1">
                  <c:v>80.31</c:v>
                </c:pt>
                <c:pt idx="2">
                  <c:v>78.47</c:v>
                </c:pt>
                <c:pt idx="3">
                  <c:v>80.13</c:v>
                </c:pt>
                <c:pt idx="4">
                  <c:v>81.48</c:v>
                </c:pt>
              </c:numCache>
            </c:numRef>
          </c:val>
          <c:extLst>
            <c:ext xmlns:c16="http://schemas.microsoft.com/office/drawing/2014/chart" uri="{C3380CC4-5D6E-409C-BE32-E72D297353CC}">
              <c16:uniqueId val="{00000000-1E70-476A-B799-52CDD0A48B4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1E70-476A-B799-52CDD0A48B4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104.63</c:v>
                </c:pt>
                <c:pt idx="1">
                  <c:v>104.55</c:v>
                </c:pt>
                <c:pt idx="2">
                  <c:v>120.04</c:v>
                </c:pt>
                <c:pt idx="3">
                  <c:v>128.87</c:v>
                </c:pt>
                <c:pt idx="4">
                  <c:v>118.75</c:v>
                </c:pt>
              </c:numCache>
            </c:numRef>
          </c:val>
          <c:extLst>
            <c:ext xmlns:c16="http://schemas.microsoft.com/office/drawing/2014/chart" uri="{C3380CC4-5D6E-409C-BE32-E72D297353CC}">
              <c16:uniqueId val="{00000000-67DB-4869-B4AF-B0C444B4A0F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67DB-4869-B4AF-B0C444B4A0F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58.13</c:v>
                </c:pt>
                <c:pt idx="1">
                  <c:v>58.63</c:v>
                </c:pt>
                <c:pt idx="2">
                  <c:v>58.67</c:v>
                </c:pt>
                <c:pt idx="3">
                  <c:v>56.53</c:v>
                </c:pt>
                <c:pt idx="4">
                  <c:v>55.71</c:v>
                </c:pt>
              </c:numCache>
            </c:numRef>
          </c:val>
          <c:extLst>
            <c:ext xmlns:c16="http://schemas.microsoft.com/office/drawing/2014/chart" uri="{C3380CC4-5D6E-409C-BE32-E72D297353CC}">
              <c16:uniqueId val="{00000000-E129-4B7D-A2AB-A4D00B4C274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E129-4B7D-A2AB-A4D00B4C274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29.48</c:v>
                </c:pt>
                <c:pt idx="1">
                  <c:v>29.92</c:v>
                </c:pt>
                <c:pt idx="2">
                  <c:v>29.75</c:v>
                </c:pt>
                <c:pt idx="3">
                  <c:v>31.33</c:v>
                </c:pt>
                <c:pt idx="4">
                  <c:v>31.3</c:v>
                </c:pt>
              </c:numCache>
            </c:numRef>
          </c:val>
          <c:extLst>
            <c:ext xmlns:c16="http://schemas.microsoft.com/office/drawing/2014/chart" uri="{C3380CC4-5D6E-409C-BE32-E72D297353CC}">
              <c16:uniqueId val="{00000000-6D17-47A5-9199-C2F3C1A06DE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6D17-47A5-9199-C2F3C1A06DE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64-4016-903C-46F25D5D9DA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4E64-4016-903C-46F25D5D9DA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447.35</c:v>
                </c:pt>
                <c:pt idx="1">
                  <c:v>418.81</c:v>
                </c:pt>
                <c:pt idx="2">
                  <c:v>314.39999999999998</c:v>
                </c:pt>
                <c:pt idx="3">
                  <c:v>256.60000000000002</c:v>
                </c:pt>
                <c:pt idx="4">
                  <c:v>46.76</c:v>
                </c:pt>
              </c:numCache>
            </c:numRef>
          </c:val>
          <c:extLst>
            <c:ext xmlns:c16="http://schemas.microsoft.com/office/drawing/2014/chart" uri="{C3380CC4-5D6E-409C-BE32-E72D297353CC}">
              <c16:uniqueId val="{00000000-AC38-4D69-BD65-FAC445839A7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AC38-4D69-BD65-FAC445839A7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405.82</c:v>
                </c:pt>
                <c:pt idx="1">
                  <c:v>438.55</c:v>
                </c:pt>
                <c:pt idx="2">
                  <c:v>491.54</c:v>
                </c:pt>
                <c:pt idx="3">
                  <c:v>495.39</c:v>
                </c:pt>
                <c:pt idx="4">
                  <c:v>510.54</c:v>
                </c:pt>
              </c:numCache>
            </c:numRef>
          </c:val>
          <c:extLst>
            <c:ext xmlns:c16="http://schemas.microsoft.com/office/drawing/2014/chart" uri="{C3380CC4-5D6E-409C-BE32-E72D297353CC}">
              <c16:uniqueId val="{00000000-85D0-41BF-827B-603FB9F17DF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85D0-41BF-827B-603FB9F17DF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99.56</c:v>
                </c:pt>
                <c:pt idx="1">
                  <c:v>98.41</c:v>
                </c:pt>
                <c:pt idx="2">
                  <c:v>110.63</c:v>
                </c:pt>
                <c:pt idx="3">
                  <c:v>120.52</c:v>
                </c:pt>
                <c:pt idx="4">
                  <c:v>113.46</c:v>
                </c:pt>
              </c:numCache>
            </c:numRef>
          </c:val>
          <c:extLst>
            <c:ext xmlns:c16="http://schemas.microsoft.com/office/drawing/2014/chart" uri="{C3380CC4-5D6E-409C-BE32-E72D297353CC}">
              <c16:uniqueId val="{00000000-0E90-4C85-9613-89FEA730C6B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0E90-4C85-9613-89FEA730C6B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161.27000000000001</c:v>
                </c:pt>
                <c:pt idx="1">
                  <c:v>163.29</c:v>
                </c:pt>
                <c:pt idx="2">
                  <c:v>159.72</c:v>
                </c:pt>
                <c:pt idx="3">
                  <c:v>160.52000000000001</c:v>
                </c:pt>
                <c:pt idx="4">
                  <c:v>170.19</c:v>
                </c:pt>
              </c:numCache>
            </c:numRef>
          </c:val>
          <c:extLst>
            <c:ext xmlns:c16="http://schemas.microsoft.com/office/drawing/2014/chart" uri="{C3380CC4-5D6E-409C-BE32-E72D297353CC}">
              <c16:uniqueId val="{00000000-F276-4596-9143-23B1404BB14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F276-4596-9143-23B1404BB14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80" zoomScaleNormal="80" workbookViewId="0">
      <selection activeCell="U1" sqref="U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茨城県　北茨城市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42651</v>
      </c>
      <c r="AM8" s="71"/>
      <c r="AN8" s="71"/>
      <c r="AO8" s="71"/>
      <c r="AP8" s="71"/>
      <c r="AQ8" s="71"/>
      <c r="AR8" s="71"/>
      <c r="AS8" s="71"/>
      <c r="AT8" s="67">
        <f>データ!$S$6</f>
        <v>186.79</v>
      </c>
      <c r="AU8" s="68"/>
      <c r="AV8" s="68"/>
      <c r="AW8" s="68"/>
      <c r="AX8" s="68"/>
      <c r="AY8" s="68"/>
      <c r="AZ8" s="68"/>
      <c r="BA8" s="68"/>
      <c r="BB8" s="70">
        <f>データ!$T$6</f>
        <v>228.34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45.2</v>
      </c>
      <c r="J10" s="68"/>
      <c r="K10" s="68"/>
      <c r="L10" s="68"/>
      <c r="M10" s="68"/>
      <c r="N10" s="68"/>
      <c r="O10" s="69"/>
      <c r="P10" s="70">
        <f>データ!$P$6</f>
        <v>93.48</v>
      </c>
      <c r="Q10" s="70"/>
      <c r="R10" s="70"/>
      <c r="S10" s="70"/>
      <c r="T10" s="70"/>
      <c r="U10" s="70"/>
      <c r="V10" s="70"/>
      <c r="W10" s="71">
        <f>データ!$Q$6</f>
        <v>3619</v>
      </c>
      <c r="X10" s="71"/>
      <c r="Y10" s="71"/>
      <c r="Z10" s="71"/>
      <c r="AA10" s="71"/>
      <c r="AB10" s="71"/>
      <c r="AC10" s="71"/>
      <c r="AD10" s="2"/>
      <c r="AE10" s="2"/>
      <c r="AF10" s="2"/>
      <c r="AG10" s="2"/>
      <c r="AH10" s="4"/>
      <c r="AI10" s="4"/>
      <c r="AJ10" s="4"/>
      <c r="AK10" s="4"/>
      <c r="AL10" s="71">
        <f>データ!$U$6</f>
        <v>39641</v>
      </c>
      <c r="AM10" s="71"/>
      <c r="AN10" s="71"/>
      <c r="AO10" s="71"/>
      <c r="AP10" s="71"/>
      <c r="AQ10" s="71"/>
      <c r="AR10" s="71"/>
      <c r="AS10" s="71"/>
      <c r="AT10" s="67">
        <f>データ!$V$6</f>
        <v>68.05</v>
      </c>
      <c r="AU10" s="68"/>
      <c r="AV10" s="68"/>
      <c r="AW10" s="68"/>
      <c r="AX10" s="68"/>
      <c r="AY10" s="68"/>
      <c r="AZ10" s="68"/>
      <c r="BA10" s="68"/>
      <c r="BB10" s="70">
        <f>データ!$W$6</f>
        <v>582.53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nOZfe/C05Ddh+7IPgbGSMjlQ6KScUUfM/010BVPidJELQdMdW7QbvOBk3VdAPgNn4EqwiyIMXjALm58CALc2/A==" saltValue="z6yP69IE8ug9EyL/EpwoP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82155</v>
      </c>
      <c r="D6" s="34">
        <f t="shared" si="3"/>
        <v>46</v>
      </c>
      <c r="E6" s="34">
        <f t="shared" si="3"/>
        <v>1</v>
      </c>
      <c r="F6" s="34">
        <f t="shared" si="3"/>
        <v>0</v>
      </c>
      <c r="G6" s="34">
        <f t="shared" si="3"/>
        <v>1</v>
      </c>
      <c r="H6" s="34" t="str">
        <f t="shared" si="3"/>
        <v>茨城県　北茨城市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45.2</v>
      </c>
      <c r="P6" s="35">
        <f t="shared" si="3"/>
        <v>93.48</v>
      </c>
      <c r="Q6" s="35">
        <f t="shared" si="3"/>
        <v>3619</v>
      </c>
      <c r="R6" s="35">
        <f t="shared" si="3"/>
        <v>42651</v>
      </c>
      <c r="S6" s="35">
        <f t="shared" si="3"/>
        <v>186.79</v>
      </c>
      <c r="T6" s="35">
        <f t="shared" si="3"/>
        <v>228.34</v>
      </c>
      <c r="U6" s="35">
        <f t="shared" si="3"/>
        <v>39641</v>
      </c>
      <c r="V6" s="35">
        <f t="shared" si="3"/>
        <v>68.05</v>
      </c>
      <c r="W6" s="35">
        <f t="shared" si="3"/>
        <v>582.53</v>
      </c>
      <c r="X6" s="36">
        <f>IF(X7="",NA(),X7)</f>
        <v>104.63</v>
      </c>
      <c r="Y6" s="36">
        <f t="shared" ref="Y6:AG6" si="4">IF(Y7="",NA(),Y7)</f>
        <v>104.55</v>
      </c>
      <c r="Z6" s="36">
        <f t="shared" si="4"/>
        <v>120.04</v>
      </c>
      <c r="AA6" s="36">
        <f t="shared" si="4"/>
        <v>128.87</v>
      </c>
      <c r="AB6" s="36">
        <f t="shared" si="4"/>
        <v>118.75</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447.35</v>
      </c>
      <c r="AU6" s="36">
        <f t="shared" ref="AU6:BC6" si="6">IF(AU7="",NA(),AU7)</f>
        <v>418.81</v>
      </c>
      <c r="AV6" s="36">
        <f t="shared" si="6"/>
        <v>314.39999999999998</v>
      </c>
      <c r="AW6" s="36">
        <f t="shared" si="6"/>
        <v>256.60000000000002</v>
      </c>
      <c r="AX6" s="36">
        <f t="shared" si="6"/>
        <v>46.76</v>
      </c>
      <c r="AY6" s="36">
        <f t="shared" si="6"/>
        <v>377.63</v>
      </c>
      <c r="AZ6" s="36">
        <f t="shared" si="6"/>
        <v>357.34</v>
      </c>
      <c r="BA6" s="36">
        <f t="shared" si="6"/>
        <v>366.03</v>
      </c>
      <c r="BB6" s="36">
        <f t="shared" si="6"/>
        <v>365.18</v>
      </c>
      <c r="BC6" s="36">
        <f t="shared" si="6"/>
        <v>327.77</v>
      </c>
      <c r="BD6" s="35" t="str">
        <f>IF(BD7="","",IF(BD7="-","【-】","【"&amp;SUBSTITUTE(TEXT(BD7,"#,##0.00"),"-","△")&amp;"】"))</f>
        <v>【260.31】</v>
      </c>
      <c r="BE6" s="36">
        <f>IF(BE7="",NA(),BE7)</f>
        <v>405.82</v>
      </c>
      <c r="BF6" s="36">
        <f t="shared" ref="BF6:BN6" si="7">IF(BF7="",NA(),BF7)</f>
        <v>438.55</v>
      </c>
      <c r="BG6" s="36">
        <f t="shared" si="7"/>
        <v>491.54</v>
      </c>
      <c r="BH6" s="36">
        <f t="shared" si="7"/>
        <v>495.39</v>
      </c>
      <c r="BI6" s="36">
        <f t="shared" si="7"/>
        <v>510.54</v>
      </c>
      <c r="BJ6" s="36">
        <f t="shared" si="7"/>
        <v>364.71</v>
      </c>
      <c r="BK6" s="36">
        <f t="shared" si="7"/>
        <v>373.69</v>
      </c>
      <c r="BL6" s="36">
        <f t="shared" si="7"/>
        <v>370.12</v>
      </c>
      <c r="BM6" s="36">
        <f t="shared" si="7"/>
        <v>371.65</v>
      </c>
      <c r="BN6" s="36">
        <f t="shared" si="7"/>
        <v>397.1</v>
      </c>
      <c r="BO6" s="35" t="str">
        <f>IF(BO7="","",IF(BO7="-","【-】","【"&amp;SUBSTITUTE(TEXT(BO7,"#,##0.00"),"-","△")&amp;"】"))</f>
        <v>【275.67】</v>
      </c>
      <c r="BP6" s="36">
        <f>IF(BP7="",NA(),BP7)</f>
        <v>99.56</v>
      </c>
      <c r="BQ6" s="36">
        <f t="shared" ref="BQ6:BY6" si="8">IF(BQ7="",NA(),BQ7)</f>
        <v>98.41</v>
      </c>
      <c r="BR6" s="36">
        <f t="shared" si="8"/>
        <v>110.63</v>
      </c>
      <c r="BS6" s="36">
        <f t="shared" si="8"/>
        <v>120.52</v>
      </c>
      <c r="BT6" s="36">
        <f t="shared" si="8"/>
        <v>113.46</v>
      </c>
      <c r="BU6" s="36">
        <f t="shared" si="8"/>
        <v>100.65</v>
      </c>
      <c r="BV6" s="36">
        <f t="shared" si="8"/>
        <v>99.87</v>
      </c>
      <c r="BW6" s="36">
        <f t="shared" si="8"/>
        <v>100.42</v>
      </c>
      <c r="BX6" s="36">
        <f t="shared" si="8"/>
        <v>98.77</v>
      </c>
      <c r="BY6" s="36">
        <f t="shared" si="8"/>
        <v>95.79</v>
      </c>
      <c r="BZ6" s="35" t="str">
        <f>IF(BZ7="","",IF(BZ7="-","【-】","【"&amp;SUBSTITUTE(TEXT(BZ7,"#,##0.00"),"-","△")&amp;"】"))</f>
        <v>【100.05】</v>
      </c>
      <c r="CA6" s="36">
        <f>IF(CA7="",NA(),CA7)</f>
        <v>161.27000000000001</v>
      </c>
      <c r="CB6" s="36">
        <f t="shared" ref="CB6:CJ6" si="9">IF(CB7="",NA(),CB7)</f>
        <v>163.29</v>
      </c>
      <c r="CC6" s="36">
        <f t="shared" si="9"/>
        <v>159.72</v>
      </c>
      <c r="CD6" s="36">
        <f t="shared" si="9"/>
        <v>160.52000000000001</v>
      </c>
      <c r="CE6" s="36">
        <f t="shared" si="9"/>
        <v>170.19</v>
      </c>
      <c r="CF6" s="36">
        <f t="shared" si="9"/>
        <v>170.19</v>
      </c>
      <c r="CG6" s="36">
        <f t="shared" si="9"/>
        <v>171.81</v>
      </c>
      <c r="CH6" s="36">
        <f t="shared" si="9"/>
        <v>171.67</v>
      </c>
      <c r="CI6" s="36">
        <f t="shared" si="9"/>
        <v>173.67</v>
      </c>
      <c r="CJ6" s="36">
        <f t="shared" si="9"/>
        <v>171.13</v>
      </c>
      <c r="CK6" s="35" t="str">
        <f>IF(CK7="","",IF(CK7="-","【-】","【"&amp;SUBSTITUTE(TEXT(CK7,"#,##0.00"),"-","△")&amp;"】"))</f>
        <v>【166.40】</v>
      </c>
      <c r="CL6" s="36">
        <f>IF(CL7="",NA(),CL7)</f>
        <v>57.87</v>
      </c>
      <c r="CM6" s="36">
        <f t="shared" ref="CM6:CU6" si="10">IF(CM7="",NA(),CM7)</f>
        <v>57.39</v>
      </c>
      <c r="CN6" s="36">
        <f t="shared" si="10"/>
        <v>59.17</v>
      </c>
      <c r="CO6" s="36">
        <f t="shared" si="10"/>
        <v>56.6</v>
      </c>
      <c r="CP6" s="36">
        <f t="shared" si="10"/>
        <v>56.62</v>
      </c>
      <c r="CQ6" s="36">
        <f t="shared" si="10"/>
        <v>59.01</v>
      </c>
      <c r="CR6" s="36">
        <f t="shared" si="10"/>
        <v>60.03</v>
      </c>
      <c r="CS6" s="36">
        <f t="shared" si="10"/>
        <v>59.74</v>
      </c>
      <c r="CT6" s="36">
        <f t="shared" si="10"/>
        <v>59.67</v>
      </c>
      <c r="CU6" s="36">
        <f t="shared" si="10"/>
        <v>60.12</v>
      </c>
      <c r="CV6" s="35" t="str">
        <f>IF(CV7="","",IF(CV7="-","【-】","【"&amp;SUBSTITUTE(TEXT(CV7,"#,##0.00"),"-","△")&amp;"】"))</f>
        <v>【60.69】</v>
      </c>
      <c r="CW6" s="36">
        <f>IF(CW7="",NA(),CW7)</f>
        <v>80.900000000000006</v>
      </c>
      <c r="CX6" s="36">
        <f t="shared" ref="CX6:DF6" si="11">IF(CX7="",NA(),CX7)</f>
        <v>80.31</v>
      </c>
      <c r="CY6" s="36">
        <f t="shared" si="11"/>
        <v>78.47</v>
      </c>
      <c r="CZ6" s="36">
        <f t="shared" si="11"/>
        <v>80.13</v>
      </c>
      <c r="DA6" s="36">
        <f t="shared" si="11"/>
        <v>81.48</v>
      </c>
      <c r="DB6" s="36">
        <f t="shared" si="11"/>
        <v>85.37</v>
      </c>
      <c r="DC6" s="36">
        <f t="shared" si="11"/>
        <v>84.81</v>
      </c>
      <c r="DD6" s="36">
        <f t="shared" si="11"/>
        <v>84.8</v>
      </c>
      <c r="DE6" s="36">
        <f t="shared" si="11"/>
        <v>84.6</v>
      </c>
      <c r="DF6" s="36">
        <f t="shared" si="11"/>
        <v>84.24</v>
      </c>
      <c r="DG6" s="35" t="str">
        <f>IF(DG7="","",IF(DG7="-","【-】","【"&amp;SUBSTITUTE(TEXT(DG7,"#,##0.00"),"-","△")&amp;"】"))</f>
        <v>【89.82】</v>
      </c>
      <c r="DH6" s="36">
        <f>IF(DH7="",NA(),DH7)</f>
        <v>58.13</v>
      </c>
      <c r="DI6" s="36">
        <f t="shared" ref="DI6:DQ6" si="12">IF(DI7="",NA(),DI7)</f>
        <v>58.63</v>
      </c>
      <c r="DJ6" s="36">
        <f t="shared" si="12"/>
        <v>58.67</v>
      </c>
      <c r="DK6" s="36">
        <f t="shared" si="12"/>
        <v>56.53</v>
      </c>
      <c r="DL6" s="36">
        <f t="shared" si="12"/>
        <v>55.71</v>
      </c>
      <c r="DM6" s="36">
        <f t="shared" si="12"/>
        <v>46.9</v>
      </c>
      <c r="DN6" s="36">
        <f t="shared" si="12"/>
        <v>47.28</v>
      </c>
      <c r="DO6" s="36">
        <f t="shared" si="12"/>
        <v>47.66</v>
      </c>
      <c r="DP6" s="36">
        <f t="shared" si="12"/>
        <v>48.17</v>
      </c>
      <c r="DQ6" s="36">
        <f t="shared" si="12"/>
        <v>48.83</v>
      </c>
      <c r="DR6" s="35" t="str">
        <f>IF(DR7="","",IF(DR7="-","【-】","【"&amp;SUBSTITUTE(TEXT(DR7,"#,##0.00"),"-","△")&amp;"】"))</f>
        <v>【50.19】</v>
      </c>
      <c r="DS6" s="36">
        <f>IF(DS7="",NA(),DS7)</f>
        <v>29.48</v>
      </c>
      <c r="DT6" s="36">
        <f t="shared" ref="DT6:EB6" si="13">IF(DT7="",NA(),DT7)</f>
        <v>29.92</v>
      </c>
      <c r="DU6" s="36">
        <f t="shared" si="13"/>
        <v>29.75</v>
      </c>
      <c r="DV6" s="36">
        <f t="shared" si="13"/>
        <v>31.33</v>
      </c>
      <c r="DW6" s="36">
        <f t="shared" si="13"/>
        <v>31.3</v>
      </c>
      <c r="DX6" s="36">
        <f t="shared" si="13"/>
        <v>12.03</v>
      </c>
      <c r="DY6" s="36">
        <f t="shared" si="13"/>
        <v>12.19</v>
      </c>
      <c r="DZ6" s="36">
        <f t="shared" si="13"/>
        <v>15.1</v>
      </c>
      <c r="EA6" s="36">
        <f t="shared" si="13"/>
        <v>17.12</v>
      </c>
      <c r="EB6" s="36">
        <f t="shared" si="13"/>
        <v>18.18</v>
      </c>
      <c r="EC6" s="35" t="str">
        <f>IF(EC7="","",IF(EC7="-","【-】","【"&amp;SUBSTITUTE(TEXT(EC7,"#,##0.00"),"-","△")&amp;"】"))</f>
        <v>【20.63】</v>
      </c>
      <c r="ED6" s="36">
        <f>IF(ED7="",NA(),ED7)</f>
        <v>0.27</v>
      </c>
      <c r="EE6" s="36">
        <f t="shared" ref="EE6:EM6" si="14">IF(EE7="",NA(),EE7)</f>
        <v>0.35</v>
      </c>
      <c r="EF6" s="36">
        <f t="shared" si="14"/>
        <v>0.34</v>
      </c>
      <c r="EG6" s="36">
        <f t="shared" si="14"/>
        <v>0.54</v>
      </c>
      <c r="EH6" s="36">
        <f t="shared" si="14"/>
        <v>0.31</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2">
      <c r="A7" s="29"/>
      <c r="B7" s="38">
        <v>2020</v>
      </c>
      <c r="C7" s="38">
        <v>82155</v>
      </c>
      <c r="D7" s="38">
        <v>46</v>
      </c>
      <c r="E7" s="38">
        <v>1</v>
      </c>
      <c r="F7" s="38">
        <v>0</v>
      </c>
      <c r="G7" s="38">
        <v>1</v>
      </c>
      <c r="H7" s="38" t="s">
        <v>93</v>
      </c>
      <c r="I7" s="38" t="s">
        <v>94</v>
      </c>
      <c r="J7" s="38" t="s">
        <v>95</v>
      </c>
      <c r="K7" s="38" t="s">
        <v>96</v>
      </c>
      <c r="L7" s="38" t="s">
        <v>97</v>
      </c>
      <c r="M7" s="38" t="s">
        <v>98</v>
      </c>
      <c r="N7" s="39" t="s">
        <v>99</v>
      </c>
      <c r="O7" s="39">
        <v>45.2</v>
      </c>
      <c r="P7" s="39">
        <v>93.48</v>
      </c>
      <c r="Q7" s="39">
        <v>3619</v>
      </c>
      <c r="R7" s="39">
        <v>42651</v>
      </c>
      <c r="S7" s="39">
        <v>186.79</v>
      </c>
      <c r="T7" s="39">
        <v>228.34</v>
      </c>
      <c r="U7" s="39">
        <v>39641</v>
      </c>
      <c r="V7" s="39">
        <v>68.05</v>
      </c>
      <c r="W7" s="39">
        <v>582.53</v>
      </c>
      <c r="X7" s="39">
        <v>104.63</v>
      </c>
      <c r="Y7" s="39">
        <v>104.55</v>
      </c>
      <c r="Z7" s="39">
        <v>120.04</v>
      </c>
      <c r="AA7" s="39">
        <v>128.87</v>
      </c>
      <c r="AB7" s="39">
        <v>118.75</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447.35</v>
      </c>
      <c r="AU7" s="39">
        <v>418.81</v>
      </c>
      <c r="AV7" s="39">
        <v>314.39999999999998</v>
      </c>
      <c r="AW7" s="39">
        <v>256.60000000000002</v>
      </c>
      <c r="AX7" s="39">
        <v>46.76</v>
      </c>
      <c r="AY7" s="39">
        <v>377.63</v>
      </c>
      <c r="AZ7" s="39">
        <v>357.34</v>
      </c>
      <c r="BA7" s="39">
        <v>366.03</v>
      </c>
      <c r="BB7" s="39">
        <v>365.18</v>
      </c>
      <c r="BC7" s="39">
        <v>327.77</v>
      </c>
      <c r="BD7" s="39">
        <v>260.31</v>
      </c>
      <c r="BE7" s="39">
        <v>405.82</v>
      </c>
      <c r="BF7" s="39">
        <v>438.55</v>
      </c>
      <c r="BG7" s="39">
        <v>491.54</v>
      </c>
      <c r="BH7" s="39">
        <v>495.39</v>
      </c>
      <c r="BI7" s="39">
        <v>510.54</v>
      </c>
      <c r="BJ7" s="39">
        <v>364.71</v>
      </c>
      <c r="BK7" s="39">
        <v>373.69</v>
      </c>
      <c r="BL7" s="39">
        <v>370.12</v>
      </c>
      <c r="BM7" s="39">
        <v>371.65</v>
      </c>
      <c r="BN7" s="39">
        <v>397.1</v>
      </c>
      <c r="BO7" s="39">
        <v>275.67</v>
      </c>
      <c r="BP7" s="39">
        <v>99.56</v>
      </c>
      <c r="BQ7" s="39">
        <v>98.41</v>
      </c>
      <c r="BR7" s="39">
        <v>110.63</v>
      </c>
      <c r="BS7" s="39">
        <v>120.52</v>
      </c>
      <c r="BT7" s="39">
        <v>113.46</v>
      </c>
      <c r="BU7" s="39">
        <v>100.65</v>
      </c>
      <c r="BV7" s="39">
        <v>99.87</v>
      </c>
      <c r="BW7" s="39">
        <v>100.42</v>
      </c>
      <c r="BX7" s="39">
        <v>98.77</v>
      </c>
      <c r="BY7" s="39">
        <v>95.79</v>
      </c>
      <c r="BZ7" s="39">
        <v>100.05</v>
      </c>
      <c r="CA7" s="39">
        <v>161.27000000000001</v>
      </c>
      <c r="CB7" s="39">
        <v>163.29</v>
      </c>
      <c r="CC7" s="39">
        <v>159.72</v>
      </c>
      <c r="CD7" s="39">
        <v>160.52000000000001</v>
      </c>
      <c r="CE7" s="39">
        <v>170.19</v>
      </c>
      <c r="CF7" s="39">
        <v>170.19</v>
      </c>
      <c r="CG7" s="39">
        <v>171.81</v>
      </c>
      <c r="CH7" s="39">
        <v>171.67</v>
      </c>
      <c r="CI7" s="39">
        <v>173.67</v>
      </c>
      <c r="CJ7" s="39">
        <v>171.13</v>
      </c>
      <c r="CK7" s="39">
        <v>166.4</v>
      </c>
      <c r="CL7" s="39">
        <v>57.87</v>
      </c>
      <c r="CM7" s="39">
        <v>57.39</v>
      </c>
      <c r="CN7" s="39">
        <v>59.17</v>
      </c>
      <c r="CO7" s="39">
        <v>56.6</v>
      </c>
      <c r="CP7" s="39">
        <v>56.62</v>
      </c>
      <c r="CQ7" s="39">
        <v>59.01</v>
      </c>
      <c r="CR7" s="39">
        <v>60.03</v>
      </c>
      <c r="CS7" s="39">
        <v>59.74</v>
      </c>
      <c r="CT7" s="39">
        <v>59.67</v>
      </c>
      <c r="CU7" s="39">
        <v>60.12</v>
      </c>
      <c r="CV7" s="39">
        <v>60.69</v>
      </c>
      <c r="CW7" s="39">
        <v>80.900000000000006</v>
      </c>
      <c r="CX7" s="39">
        <v>80.31</v>
      </c>
      <c r="CY7" s="39">
        <v>78.47</v>
      </c>
      <c r="CZ7" s="39">
        <v>80.13</v>
      </c>
      <c r="DA7" s="39">
        <v>81.48</v>
      </c>
      <c r="DB7" s="39">
        <v>85.37</v>
      </c>
      <c r="DC7" s="39">
        <v>84.81</v>
      </c>
      <c r="DD7" s="39">
        <v>84.8</v>
      </c>
      <c r="DE7" s="39">
        <v>84.6</v>
      </c>
      <c r="DF7" s="39">
        <v>84.24</v>
      </c>
      <c r="DG7" s="39">
        <v>89.82</v>
      </c>
      <c r="DH7" s="39">
        <v>58.13</v>
      </c>
      <c r="DI7" s="39">
        <v>58.63</v>
      </c>
      <c r="DJ7" s="39">
        <v>58.67</v>
      </c>
      <c r="DK7" s="39">
        <v>56.53</v>
      </c>
      <c r="DL7" s="39">
        <v>55.71</v>
      </c>
      <c r="DM7" s="39">
        <v>46.9</v>
      </c>
      <c r="DN7" s="39">
        <v>47.28</v>
      </c>
      <c r="DO7" s="39">
        <v>47.66</v>
      </c>
      <c r="DP7" s="39">
        <v>48.17</v>
      </c>
      <c r="DQ7" s="39">
        <v>48.83</v>
      </c>
      <c r="DR7" s="39">
        <v>50.19</v>
      </c>
      <c r="DS7" s="39">
        <v>29.48</v>
      </c>
      <c r="DT7" s="39">
        <v>29.92</v>
      </c>
      <c r="DU7" s="39">
        <v>29.75</v>
      </c>
      <c r="DV7" s="39">
        <v>31.33</v>
      </c>
      <c r="DW7" s="39">
        <v>31.3</v>
      </c>
      <c r="DX7" s="39">
        <v>12.03</v>
      </c>
      <c r="DY7" s="39">
        <v>12.19</v>
      </c>
      <c r="DZ7" s="39">
        <v>15.1</v>
      </c>
      <c r="EA7" s="39">
        <v>17.12</v>
      </c>
      <c r="EB7" s="39">
        <v>18.18</v>
      </c>
      <c r="EC7" s="39">
        <v>20.63</v>
      </c>
      <c r="ED7" s="39">
        <v>0.27</v>
      </c>
      <c r="EE7" s="39">
        <v>0.35</v>
      </c>
      <c r="EF7" s="39">
        <v>0.34</v>
      </c>
      <c r="EG7" s="39">
        <v>0.54</v>
      </c>
      <c r="EH7" s="39">
        <v>0.31</v>
      </c>
      <c r="EI7" s="39">
        <v>0.61</v>
      </c>
      <c r="EJ7" s="39">
        <v>0.51</v>
      </c>
      <c r="EK7" s="39">
        <v>0.57999999999999996</v>
      </c>
      <c r="EL7" s="39">
        <v>0.54</v>
      </c>
      <c r="EM7" s="39">
        <v>0.56999999999999995</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2022-01-21T06:46:54Z</cp:lastPrinted>
  <dcterms:created xsi:type="dcterms:W3CDTF">2021-12-03T06:45:08Z</dcterms:created>
  <dcterms:modified xsi:type="dcterms:W3CDTF">2022-02-10T04:28:50Z</dcterms:modified>
  <cp:category/>
</cp:coreProperties>
</file>