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４理財\05_公営企業関係\15_経営比較分析表\01経営比較分析表の分析等\04確認作業・確認後修正データ\01_水道（簡水含む）43\"/>
    </mc:Choice>
  </mc:AlternateContent>
  <workbookProtection workbookAlgorithmName="SHA-512" workbookHashValue="TUONvD7vIW/2Km3so3n+DwfaGx6Wxu7Hnorkh9HLwgcyyuKWo2EuhYs0JDfx5ec83btLxZ3FjR8+fs4fcNx6Cw==" workbookSaltValue="knIpFlatrPC2Wk9ACBT/lA==" workbookSpinCount="100000" lockStructure="1"/>
  <bookViews>
    <workbookView xWindow="0" yWindow="0" windowWidth="23040" windowHeight="9312"/>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<sst xmlns="http://schemas.openxmlformats.org/spreadsheetml/2006/main" count="228" uniqueCount="115">
  <si>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</si>
  <si>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</si>
  <si>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</si>
  <si>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</si>
  <si>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</si>
  <si>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</si>
  <si>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</si>
  <si>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</si>
  <si>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</si>
  <si>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</si>
  <si>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</si>
  <si>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</si>
  <si>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</si>
  <si>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</si>
  <si>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</si>
  <si>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</si>
  <si>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</si>
  <si>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</si>
  <si>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</si>
  <si>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</si>
  <si>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</si>
  <si>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</si>
  <si>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</si>
  <si>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</si>
  <si>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</si>
  <si>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</si>
  <si>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</si>
  <si>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</si>
  <si>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</si>
  <si>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</si>
  <si>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</si>
  <si>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</si>
  <si>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</si>
  <si>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</si>
  <si>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</si>
  <si>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</si>
  <si>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</si>
  <si>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</si>
  <si>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</si>
  <si>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</si>
  <si>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</si>
  <si>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</si>
  <si>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</si>
  <si>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</si>
  <si>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</si>
  <si>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</si>
  <si>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</si>
  <si>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</si>
  <si>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</si>
  <si>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</si>
  <si>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</si>
  <si>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</si>
  <si>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</si>
  <si>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</si>
  <si>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</si>
  <si>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</si>
  <si>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</si>
  <si>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</si>
  <si>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</si>
  <si>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</si>
  <si>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</si>
  <si>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</si>
  <si>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</si>
  <si>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</si>
  <si>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</si>
  <si>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</si>
  <si>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</si>
  <si>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</si>
  <si>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</si>
  <si>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</si>
  <si>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</si>
  <si>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</si>
  <si>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</si>
  <si>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</si>
  <si>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</si>
  <si>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</si>
  <si>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</si>
  <si>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</si>
  <si>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</si>
  <si>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</si>
  <si>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</si>
  <si>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</si>
  <si>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</si>
  <si>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</si>
  <si>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</si>
  <si>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</si>
  <si>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</si>
  <si>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</si>
  <si>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</si>
  <si>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</si>
  <si>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</si>
  <si>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</si>
  <si>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</si>
  <si>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高萩市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</si>
  <si>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</si>
  <si>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</si>
  <si>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</si>
  <si>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</si>
  <si>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</si>
  <si>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</si>
  <si>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</si>
  <si>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</si>
  <si>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</si>
  <si>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</si>
  <si>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</si>
  <si>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</si>
  <si>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</si>
  <si>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</si>
  <si>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</si>
  <si>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</si>
  <si>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</si>
  <si>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</si>
  <si>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①経常収支比率は、H25の料金改定以降、類似団体平均値と比較し高い値を保ってきたが、比率が下がる傾向のため、収納率向上に努め健全経営を図る。
②累積欠損金比率は、現時点において発生していない。人口減少に伴う給水収益の減少を踏まえ、引き続き経費削減を図る必要がある。
③流動比率は、東日本大震災の際に水道料金免除、施設修繕等により、類似団体平均値を下回っていたが、回復傾向にある。しかし、今後の施設維持管理等を考慮し、運営計画を立てる必要がある。
④企業債残高対給水収益比率は、類似団体平均値と比較し低い。今後、施設及び老朽管路の更新等に当たり、将来の負担額を引き下げるための計画的な更新を進める必要がある。
⑤料金回収率は、類似団体平均値と比較し、高い値ではあるが、今後の人口減少等により給水収益を維持するのは困難。更なる経費削減及び料金改定を視野に入れ、将来に向けての検討が必要となる。
⑥給水原価は、自然流下による配水及び有収率が高いため、類似団体平均値より低いが、近年は値が上昇傾向のため、経費削減に努める必要がある。
⑦施設利用率は、類似団体平均値と比較し高い値だが、今後の人口減少等を考慮し、浄水場を含めた施設の適正規模、統廃合等を検討する必要がある。
⑧有収率は、類似団体と比較し高い値を維持している。今後も老朽管の布設替及び迅速な漏水対応に努め、適正な維持管理を行う。</t>
    <rPh sb="42" eb="44">
      <t>ヒリツ</t>
    </rPh>
    <rPh sb="45" eb="46">
      <t>サ</t>
    </rPh>
    <rPh sb="48" eb="50">
      <t>ケイコウ</t>
    </rPh>
    <rPh sb="344" eb="346">
      <t>キュウスイ</t>
    </rPh>
    <rPh sb="346" eb="348">
      <t>シュウエキ</t>
    </rPh>
    <rPh sb="435" eb="437">
      <t>キンネン</t>
    </rPh>
    <rPh sb="438" eb="439">
      <t>アタイ</t>
    </rPh>
    <rPh sb="440" eb="442">
      <t>ジョウショウ</t>
    </rPh>
    <rPh sb="442" eb="444">
      <t>ケイコウ</t>
    </rPh>
    <rPh sb="448" eb="450">
      <t>ケイヒ</t>
    </rPh>
    <rPh sb="450" eb="452">
      <t>サクゲン</t>
    </rPh>
    <rPh sb="453" eb="454">
      <t>ツト</t>
    </rPh>
    <rPh sb="456" eb="458">
      <t>ヒツヨウ</t>
    </rPh>
    <rPh sb="533" eb="536">
      <t>ユウシュウリツ</t>
    </rPh>
    <rPh sb="538" eb="540">
      <t>ルイジ</t>
    </rPh>
    <rPh sb="540" eb="542">
      <t>ダンタイ</t>
    </rPh>
    <rPh sb="543" eb="545">
      <t>ヒカク</t>
    </rPh>
    <rPh sb="546" eb="547">
      <t>タカ</t>
    </rPh>
    <rPh sb="548" eb="549">
      <t>アタイ</t>
    </rPh>
    <rPh sb="550" eb="552">
      <t>イジ</t>
    </rPh>
    <rPh sb="557" eb="559">
      <t>コンゴ</t>
    </rPh>
    <rPh sb="560" eb="562">
      <t>ロウキュウ</t>
    </rPh>
    <rPh sb="562" eb="563">
      <t>カン</t>
    </rPh>
    <rPh sb="564" eb="567">
      <t>フセツガ</t>
    </rPh>
    <rPh sb="567" eb="568">
      <t>オヨ</t>
    </rPh>
    <rPh sb="569" eb="571">
      <t>ジンソク</t>
    </rPh>
    <rPh sb="572" eb="574">
      <t>ロウスイ</t>
    </rPh>
    <rPh sb="574" eb="576">
      <t>タイオウ</t>
    </rPh>
    <rPh sb="577" eb="578">
      <t>ツト</t>
    </rPh>
    <rPh sb="580" eb="582">
      <t>テキセイ</t>
    </rPh>
    <rPh sb="583" eb="585">
      <t>イジ</t>
    </rPh>
    <rPh sb="585" eb="587">
      <t>カンリ</t>
    </rPh>
    <rPh sb="588" eb="589">
      <t>オコナ</t>
    </rPh>
    <phoneticPr fontId="4"/>
  </si>
  <si>
    <t>全体としては、類似団体平均値と比較し、良好な状況に思われるが、将来の人口減少、老朽管路の更新、自然災害の発生により、財源の確保に苦慮する可能性は高まっている。今後の浄水場更新を考えれば、多額の建設改良事業費が必要となってくるため、水道料金改定、資金の確保など更なる経費削減に努めながら「高萩市水道ビジョン」を基に計画的に事業を進め、健全な経営を図っていく必要がある。</t>
    <rPh sb="52" eb="54">
      <t>ハッセイ</t>
    </rPh>
    <rPh sb="82" eb="85">
      <t>ジョウスイジョウ</t>
    </rPh>
    <rPh sb="85" eb="87">
      <t>コウシン</t>
    </rPh>
    <rPh sb="88" eb="89">
      <t>カンガ</t>
    </rPh>
    <phoneticPr fontId="4"/>
  </si>
  <si>
    <t>①有形固定資産減価償却率は、類似団体平均値と比較し、高い値にあり、法定耐用年数に近い資産が多く、管路更新率が低い状況にある。H28年度策定の「高萩市水道ビジョン」に基づき、計画的に更新を図っていく必要がある。
②管路経年化率は、類似団体平均値と比較し高く、法定耐用年数を超えた管路を多く保有している状況にある。管路更新について、財源の確保に努め、「高萩市水道ビジョン」に基づき、計画的に進める必要がある。
③管路更新率は、類似団体平均値と比較し低い値であることを踏まえ、今後も財源の確保に努め、災害にも対応できるよう耐震性なども考慮し、「高萩市水道ビジョン」に基づき、計画的に進めていく必要がある。</t>
    <rPh sb="222" eb="223">
      <t>ヒク</t>
    </rPh>
    <rPh sb="264" eb="266">
      <t>コウリョ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</si>
</sst>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0.43</c:v>
                </c:pt>
                <c:pt idx="1">
                  <c:v>0.5</c:v>
                </c:pt>
                <c:pt idx="2">
                  <c:v>0.5</c:v>
                </c:pt>
                <c:pt idx="3">
                  <c:v>0.97</c:v>
                </c:pt>
                <c:pt idx="4">
                  <c:v>0.22</c:v>
                </c:pt>
              </c:numCache>
            </c:numRef>
          </c:val>
          <c:extLst>
            <c:ext xmlns:c16="http://schemas.microsoft.com/office/drawing/2014/chart" uri="{C3380CC4-5D6E-409C-BE32-E72D297353CC}">
              <c16:uniqueId val="{00000000-B262-41BB-984B-436090AEAADE}"/>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0.54</c:v>
                </c:pt>
                <c:pt idx="1">
                  <c:v>0.5</c:v>
                </c:pt>
                <c:pt idx="2">
                  <c:v>0.52</c:v>
                </c:pt>
                <c:pt idx="3">
                  <c:v>0.53</c:v>
                </c:pt>
                <c:pt idx="4">
                  <c:v>0.48</c:v>
                </c:pt>
              </c:numCache>
            </c:numRef>
          </c:val>
          <c:smooth val="0"/>
          <c:extLst>
            <c:ext xmlns:c16="http://schemas.microsoft.com/office/drawing/2014/chart" uri="{C3380CC4-5D6E-409C-BE32-E72D297353CC}">
              <c16:uniqueId val="{00000001-B262-41BB-984B-436090AEAADE}"/>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139.59</c:v>
                </c:pt>
                <c:pt idx="1">
                  <c:v>136.30000000000001</c:v>
                </c:pt>
                <c:pt idx="2">
                  <c:v>126.01</c:v>
                </c:pt>
                <c:pt idx="3">
                  <c:v>126.97</c:v>
                </c:pt>
                <c:pt idx="4">
                  <c:v>121.38</c:v>
                </c:pt>
              </c:numCache>
            </c:numRef>
          </c:val>
          <c:extLst>
            <c:ext xmlns:c16="http://schemas.microsoft.com/office/drawing/2014/chart" uri="{C3380CC4-5D6E-409C-BE32-E72D297353CC}">
              <c16:uniqueId val="{00000000-F016-4E45-9254-64162CC6FFC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110.05</c:v>
                </c:pt>
                <c:pt idx="1">
                  <c:v>108.87</c:v>
                </c:pt>
                <c:pt idx="2">
                  <c:v>108.61</c:v>
                </c:pt>
                <c:pt idx="3">
                  <c:v>108.35</c:v>
                </c:pt>
                <c:pt idx="4">
                  <c:v>108.84</c:v>
                </c:pt>
              </c:numCache>
            </c:numRef>
          </c:val>
          <c:smooth val="0"/>
          <c:extLst>
            <c:ext xmlns:c16="http://schemas.microsoft.com/office/drawing/2014/chart" uri="{C3380CC4-5D6E-409C-BE32-E72D297353CC}">
              <c16:uniqueId val="{00000001-F016-4E45-9254-64162CC6FFC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54.42</c:v>
                </c:pt>
                <c:pt idx="1">
                  <c:v>55.64</c:v>
                </c:pt>
                <c:pt idx="2">
                  <c:v>56.23</c:v>
                </c:pt>
                <c:pt idx="3">
                  <c:v>56.35</c:v>
                </c:pt>
                <c:pt idx="4">
                  <c:v>56.51</c:v>
                </c:pt>
              </c:numCache>
            </c:numRef>
          </c:val>
          <c:extLst>
            <c:ext xmlns:c16="http://schemas.microsoft.com/office/drawing/2014/chart" uri="{C3380CC4-5D6E-409C-BE32-E72D297353CC}">
              <c16:uniqueId val="{00000000-10C8-426F-921C-60235E07B43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48.05</c:v>
                </c:pt>
                <c:pt idx="1">
                  <c:v>48.87</c:v>
                </c:pt>
                <c:pt idx="2">
                  <c:v>49.92</c:v>
                </c:pt>
                <c:pt idx="3">
                  <c:v>50.63</c:v>
                </c:pt>
                <c:pt idx="4">
                  <c:v>51.29</c:v>
                </c:pt>
              </c:numCache>
            </c:numRef>
          </c:val>
          <c:smooth val="0"/>
          <c:extLst>
            <c:ext xmlns:c16="http://schemas.microsoft.com/office/drawing/2014/chart" uri="{C3380CC4-5D6E-409C-BE32-E72D297353CC}">
              <c16:uniqueId val="{00000001-10C8-426F-921C-60235E07B43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32.409999999999997</c:v>
                </c:pt>
                <c:pt idx="1">
                  <c:v>34.15</c:v>
                </c:pt>
                <c:pt idx="2">
                  <c:v>33.79</c:v>
                </c:pt>
                <c:pt idx="3">
                  <c:v>33.020000000000003</c:v>
                </c:pt>
                <c:pt idx="4">
                  <c:v>33.729999999999997</c:v>
                </c:pt>
              </c:numCache>
            </c:numRef>
          </c:val>
          <c:extLst>
            <c:ext xmlns:c16="http://schemas.microsoft.com/office/drawing/2014/chart" uri="{C3380CC4-5D6E-409C-BE32-E72D297353CC}">
              <c16:uniqueId val="{00000000-7923-4247-AF66-241EE2F9F5C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13.39</c:v>
                </c:pt>
                <c:pt idx="1">
                  <c:v>14.85</c:v>
                </c:pt>
                <c:pt idx="2">
                  <c:v>16.88</c:v>
                </c:pt>
                <c:pt idx="3">
                  <c:v>18.28</c:v>
                </c:pt>
                <c:pt idx="4">
                  <c:v>19.61</c:v>
                </c:pt>
              </c:numCache>
            </c:numRef>
          </c:val>
          <c:smooth val="0"/>
          <c:extLst>
            <c:ext xmlns:c16="http://schemas.microsoft.com/office/drawing/2014/chart" uri="{C3380CC4-5D6E-409C-BE32-E72D297353CC}">
              <c16:uniqueId val="{00000001-7923-4247-AF66-241EE2F9F5C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582-4671-ABEA-AB959D6EFD8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2.64</c:v>
                </c:pt>
                <c:pt idx="1">
                  <c:v>3.16</c:v>
                </c:pt>
                <c:pt idx="2">
                  <c:v>3.59</c:v>
                </c:pt>
                <c:pt idx="3">
                  <c:v>3.98</c:v>
                </c:pt>
                <c:pt idx="4">
                  <c:v>6.02</c:v>
                </c:pt>
              </c:numCache>
            </c:numRef>
          </c:val>
          <c:smooth val="0"/>
          <c:extLst>
            <c:ext xmlns:c16="http://schemas.microsoft.com/office/drawing/2014/chart" uri="{C3380CC4-5D6E-409C-BE32-E72D297353CC}">
              <c16:uniqueId val="{00000001-C582-4671-ABEA-AB959D6EFD8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279.89999999999998</c:v>
                </c:pt>
                <c:pt idx="1">
                  <c:v>352.83</c:v>
                </c:pt>
                <c:pt idx="2">
                  <c:v>517.25</c:v>
                </c:pt>
                <c:pt idx="3">
                  <c:v>515.54999999999995</c:v>
                </c:pt>
                <c:pt idx="4">
                  <c:v>456.35</c:v>
                </c:pt>
              </c:numCache>
            </c:numRef>
          </c:val>
          <c:extLst>
            <c:ext xmlns:c16="http://schemas.microsoft.com/office/drawing/2014/chart" uri="{C3380CC4-5D6E-409C-BE32-E72D297353CC}">
              <c16:uniqueId val="{00000000-3983-417F-91AC-B90794276A24}"/>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359.47</c:v>
                </c:pt>
                <c:pt idx="1">
                  <c:v>369.69</c:v>
                </c:pt>
                <c:pt idx="2">
                  <c:v>379.08</c:v>
                </c:pt>
                <c:pt idx="3">
                  <c:v>367.55</c:v>
                </c:pt>
                <c:pt idx="4">
                  <c:v>378.56</c:v>
                </c:pt>
              </c:numCache>
            </c:numRef>
          </c:val>
          <c:smooth val="0"/>
          <c:extLst>
            <c:ext xmlns:c16="http://schemas.microsoft.com/office/drawing/2014/chart" uri="{C3380CC4-5D6E-409C-BE32-E72D297353CC}">
              <c16:uniqueId val="{00000001-3983-417F-91AC-B90794276A24}"/>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279.60000000000002</c:v>
                </c:pt>
                <c:pt idx="1">
                  <c:v>269.10000000000002</c:v>
                </c:pt>
                <c:pt idx="2">
                  <c:v>259.38</c:v>
                </c:pt>
                <c:pt idx="3">
                  <c:v>269.07</c:v>
                </c:pt>
                <c:pt idx="4">
                  <c:v>278.32</c:v>
                </c:pt>
              </c:numCache>
            </c:numRef>
          </c:val>
          <c:extLst>
            <c:ext xmlns:c16="http://schemas.microsoft.com/office/drawing/2014/chart" uri="{C3380CC4-5D6E-409C-BE32-E72D297353CC}">
              <c16:uniqueId val="{00000000-20EB-4FFB-87EF-D822777F93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401.79</c:v>
                </c:pt>
                <c:pt idx="1">
                  <c:v>402.99</c:v>
                </c:pt>
                <c:pt idx="2">
                  <c:v>398.98</c:v>
                </c:pt>
                <c:pt idx="3">
                  <c:v>418.68</c:v>
                </c:pt>
                <c:pt idx="4">
                  <c:v>395.68</c:v>
                </c:pt>
              </c:numCache>
            </c:numRef>
          </c:val>
          <c:smooth val="0"/>
          <c:extLst>
            <c:ext xmlns:c16="http://schemas.microsoft.com/office/drawing/2014/chart" uri="{C3380CC4-5D6E-409C-BE32-E72D297353CC}">
              <c16:uniqueId val="{00000001-20EB-4FFB-87EF-D822777F93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133.71</c:v>
                </c:pt>
                <c:pt idx="1">
                  <c:v>130.08000000000001</c:v>
                </c:pt>
                <c:pt idx="2">
                  <c:v>120.08</c:v>
                </c:pt>
                <c:pt idx="3">
                  <c:v>121.07</c:v>
                </c:pt>
                <c:pt idx="4">
                  <c:v>116.04</c:v>
                </c:pt>
              </c:numCache>
            </c:numRef>
          </c:val>
          <c:extLst>
            <c:ext xmlns:c16="http://schemas.microsoft.com/office/drawing/2014/chart" uri="{C3380CC4-5D6E-409C-BE32-E72D297353CC}">
              <c16:uniqueId val="{00000000-AFD9-46C1-949E-52400740BF7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100.12</c:v>
                </c:pt>
                <c:pt idx="1">
                  <c:v>98.66</c:v>
                </c:pt>
                <c:pt idx="2">
                  <c:v>98.64</c:v>
                </c:pt>
                <c:pt idx="3">
                  <c:v>94.78</c:v>
                </c:pt>
                <c:pt idx="4">
                  <c:v>97.59</c:v>
                </c:pt>
              </c:numCache>
            </c:numRef>
          </c:val>
          <c:smooth val="0"/>
          <c:extLst>
            <c:ext xmlns:c16="http://schemas.microsoft.com/office/drawing/2014/chart" uri="{C3380CC4-5D6E-409C-BE32-E72D297353CC}">
              <c16:uniqueId val="{00000001-AFD9-46C1-949E-52400740BF7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144.94999999999999</c:v>
                </c:pt>
                <c:pt idx="1">
                  <c:v>148.91</c:v>
                </c:pt>
                <c:pt idx="2">
                  <c:v>161.12</c:v>
                </c:pt>
                <c:pt idx="3">
                  <c:v>158.5</c:v>
                </c:pt>
                <c:pt idx="4">
                  <c:v>166.02</c:v>
                </c:pt>
              </c:numCache>
            </c:numRef>
          </c:val>
          <c:extLst>
            <c:ext xmlns:c16="http://schemas.microsoft.com/office/drawing/2014/chart" uri="{C3380CC4-5D6E-409C-BE32-E72D297353CC}">
              <c16:uniqueId val="{00000000-1BB0-4133-97D1-E67BC0981F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174.97</c:v>
                </c:pt>
                <c:pt idx="1">
                  <c:v>178.59</c:v>
                </c:pt>
                <c:pt idx="2">
                  <c:v>178.92</c:v>
                </c:pt>
                <c:pt idx="3">
                  <c:v>181.3</c:v>
                </c:pt>
                <c:pt idx="4">
                  <c:v>181.71</c:v>
                </c:pt>
              </c:numCache>
            </c:numRef>
          </c:val>
          <c:smooth val="0"/>
          <c:extLst>
            <c:ext xmlns:c16="http://schemas.microsoft.com/office/drawing/2014/chart" uri="{C3380CC4-5D6E-409C-BE32-E72D297353CC}">
              <c16:uniqueId val="{00000001-1BB0-4133-97D1-E67BC0981F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64.319999999999993</c:v>
                </c:pt>
                <c:pt idx="1">
                  <c:v>64.349999999999994</c:v>
                </c:pt>
                <c:pt idx="2">
                  <c:v>65.790000000000006</c:v>
                </c:pt>
                <c:pt idx="3">
                  <c:v>63.49</c:v>
                </c:pt>
                <c:pt idx="4">
                  <c:v>64.12</c:v>
                </c:pt>
              </c:numCache>
            </c:numRef>
          </c:val>
          <c:extLst>
            <c:ext xmlns:c16="http://schemas.microsoft.com/office/drawing/2014/chart" uri="{C3380CC4-5D6E-409C-BE32-E72D297353CC}">
              <c16:uniqueId val="{00000000-60D4-4EC1-9128-D38B489857A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55.63</c:v>
                </c:pt>
                <c:pt idx="1">
                  <c:v>55.03</c:v>
                </c:pt>
                <c:pt idx="2">
                  <c:v>55.14</c:v>
                </c:pt>
                <c:pt idx="3">
                  <c:v>55.89</c:v>
                </c:pt>
                <c:pt idx="4">
                  <c:v>55.72</c:v>
                </c:pt>
              </c:numCache>
            </c:numRef>
          </c:val>
          <c:smooth val="0"/>
          <c:extLst>
            <c:ext xmlns:c16="http://schemas.microsoft.com/office/drawing/2014/chart" uri="{C3380CC4-5D6E-409C-BE32-E72D297353CC}">
              <c16:uniqueId val="{00000001-60D4-4EC1-9128-D38B489857A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95.92</c:v>
                </c:pt>
                <c:pt idx="1">
                  <c:v>94.58</c:v>
                </c:pt>
                <c:pt idx="2">
                  <c:v>90.93</c:v>
                </c:pt>
                <c:pt idx="3">
                  <c:v>95.28</c:v>
                </c:pt>
                <c:pt idx="4">
                  <c:v>93.57</c:v>
                </c:pt>
              </c:numCache>
            </c:numRef>
          </c:val>
          <c:extLst>
            <c:ext xmlns:c16="http://schemas.microsoft.com/office/drawing/2014/chart" uri="{C3380CC4-5D6E-409C-BE32-E72D297353CC}">
              <c16:uniqueId val="{00000000-DF2F-4335-ABBD-D7E8CBE79A6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82.04</c:v>
                </c:pt>
                <c:pt idx="1">
                  <c:v>81.900000000000006</c:v>
                </c:pt>
                <c:pt idx="2">
                  <c:v>81.39</c:v>
                </c:pt>
                <c:pt idx="3">
                  <c:v>81.27</c:v>
                </c:pt>
                <c:pt idx="4">
                  <c:v>81.260000000000005</c:v>
                </c:pt>
              </c:numCache>
            </c:numRef>
          </c:val>
          <c:smooth val="0"/>
          <c:extLst>
            <c:ext xmlns:c16="http://schemas.microsoft.com/office/drawing/2014/chart" uri="{C3380CC4-5D6E-409C-BE32-E72D297353CC}">
              <c16:uniqueId val="{00000001-DF2F-4335-ABBD-D7E8CBE79A6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26"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2">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2">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7" t="str">
        <f>データ!H6</f>
        <v>茨城県　高萩市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6"/>
      <c r="D7" s="46"/>
      <c r="E7" s="46"/>
      <c r="F7" s="46"/>
      <c r="G7" s="46"/>
      <c r="H7" s="46"/>
      <c r="I7" s="45" t="s">
        <v>2</v>
      </c>
      <c r="J7" s="46"/>
      <c r="K7" s="46"/>
      <c r="L7" s="46"/>
      <c r="M7" s="46"/>
      <c r="N7" s="46"/>
      <c r="O7" s="67"/>
      <c r="P7" s="47" t="s">
        <v>3</v>
      </c>
      <c r="Q7" s="47"/>
      <c r="R7" s="47"/>
      <c r="S7" s="47"/>
      <c r="T7" s="47"/>
      <c r="U7" s="47"/>
      <c r="V7" s="47"/>
      <c r="W7" s="47" t="s">
        <v>4</v>
      </c>
      <c r="X7" s="47"/>
      <c r="Y7" s="47"/>
      <c r="Z7" s="47"/>
      <c r="AA7" s="47"/>
      <c r="AB7" s="47"/>
      <c r="AC7" s="47"/>
      <c r="AD7" s="47" t="s">
        <v>5</v>
      </c>
      <c r="AE7" s="47"/>
      <c r="AF7" s="47"/>
      <c r="AG7" s="47"/>
      <c r="AH7" s="47"/>
      <c r="AI7" s="47"/>
      <c r="AJ7" s="47"/>
      <c r="AK7" s="2"/>
      <c r="AL7" s="47" t="s">
        <v>6</v>
      </c>
      <c r="AM7" s="47"/>
      <c r="AN7" s="47"/>
      <c r="AO7" s="47"/>
      <c r="AP7" s="47"/>
      <c r="AQ7" s="47"/>
      <c r="AR7" s="47"/>
      <c r="AS7" s="47"/>
      <c r="AT7" s="45" t="s">
        <v>7</v>
      </c>
      <c r="AU7" s="46"/>
      <c r="AV7" s="46"/>
      <c r="AW7" s="46"/>
      <c r="AX7" s="46"/>
      <c r="AY7" s="46"/>
      <c r="AZ7" s="46"/>
      <c r="BA7" s="46"/>
      <c r="BB7" s="47" t="s">
        <v>8</v>
      </c>
      <c r="BC7" s="47"/>
      <c r="BD7" s="47"/>
      <c r="BE7" s="47"/>
      <c r="BF7" s="47"/>
      <c r="BG7" s="47"/>
      <c r="BH7" s="47"/>
      <c r="BI7" s="47"/>
      <c r="BJ7" s="3"/>
      <c r="BK7" s="3"/>
      <c r="BL7" s="79" t="s">
        <v>9</v>
      </c>
      <c r="BM7" s="80"/>
      <c r="BN7" s="80"/>
      <c r="BO7" s="80"/>
      <c r="BP7" s="80"/>
      <c r="BQ7" s="80"/>
      <c r="BR7" s="80"/>
      <c r="BS7" s="80"/>
      <c r="BT7" s="80"/>
      <c r="BU7" s="80"/>
      <c r="BV7" s="80"/>
      <c r="BW7" s="80"/>
      <c r="BX7" s="80"/>
      <c r="BY7" s="8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A6</v>
      </c>
      <c r="X8" s="75"/>
      <c r="Y8" s="75"/>
      <c r="Z8" s="75"/>
      <c r="AA8" s="75"/>
      <c r="AB8" s="75"/>
      <c r="AC8" s="75"/>
      <c r="AD8" s="75" t="str">
        <f>データ!$M$6</f>
        <v>非設置</v>
      </c>
      <c r="AE8" s="75"/>
      <c r="AF8" s="75"/>
      <c r="AG8" s="75"/>
      <c r="AH8" s="75"/>
      <c r="AI8" s="75"/>
      <c r="AJ8" s="75"/>
      <c r="AK8" s="2"/>
      <c r="AL8" s="66">
        <f>データ!$R$6</f>
        <v>27414</v>
      </c>
      <c r="AM8" s="66"/>
      <c r="AN8" s="66"/>
      <c r="AO8" s="66"/>
      <c r="AP8" s="66"/>
      <c r="AQ8" s="66"/>
      <c r="AR8" s="66"/>
      <c r="AS8" s="66"/>
      <c r="AT8" s="37">
        <f>データ!$S$6</f>
        <v>193.55</v>
      </c>
      <c r="AU8" s="38"/>
      <c r="AV8" s="38"/>
      <c r="AW8" s="38"/>
      <c r="AX8" s="38"/>
      <c r="AY8" s="38"/>
      <c r="AZ8" s="38"/>
      <c r="BA8" s="38"/>
      <c r="BB8" s="55">
        <f>データ!$T$6</f>
        <v>141.63999999999999</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2">
      <c r="A9" s="2"/>
      <c r="B9" s="45" t="s">
        <v>12</v>
      </c>
      <c r="C9" s="46"/>
      <c r="D9" s="46"/>
      <c r="E9" s="46"/>
      <c r="F9" s="46"/>
      <c r="G9" s="46"/>
      <c r="H9" s="46"/>
      <c r="I9" s="45" t="s">
        <v>13</v>
      </c>
      <c r="J9" s="46"/>
      <c r="K9" s="46"/>
      <c r="L9" s="46"/>
      <c r="M9" s="46"/>
      <c r="N9" s="46"/>
      <c r="O9" s="67"/>
      <c r="P9" s="47" t="s">
        <v>14</v>
      </c>
      <c r="Q9" s="47"/>
      <c r="R9" s="47"/>
      <c r="S9" s="47"/>
      <c r="T9" s="47"/>
      <c r="U9" s="47"/>
      <c r="V9" s="47"/>
      <c r="W9" s="47" t="s">
        <v>15</v>
      </c>
      <c r="X9" s="47"/>
      <c r="Y9" s="47"/>
      <c r="Z9" s="47"/>
      <c r="AA9" s="47"/>
      <c r="AB9" s="47"/>
      <c r="AC9" s="47"/>
      <c r="AD9" s="2"/>
      <c r="AE9" s="2"/>
      <c r="AF9" s="2"/>
      <c r="AG9" s="2"/>
      <c r="AH9" s="2"/>
      <c r="AI9" s="2"/>
      <c r="AJ9" s="2"/>
      <c r="AK9" s="2"/>
      <c r="AL9" s="47" t="s">
        <v>16</v>
      </c>
      <c r="AM9" s="47"/>
      <c r="AN9" s="47"/>
      <c r="AO9" s="47"/>
      <c r="AP9" s="47"/>
      <c r="AQ9" s="47"/>
      <c r="AR9" s="47"/>
      <c r="AS9" s="47"/>
      <c r="AT9" s="45" t="s">
        <v>17</v>
      </c>
      <c r="AU9" s="46"/>
      <c r="AV9" s="46"/>
      <c r="AW9" s="46"/>
      <c r="AX9" s="46"/>
      <c r="AY9" s="46"/>
      <c r="AZ9" s="46"/>
      <c r="BA9" s="46"/>
      <c r="BB9" s="47" t="s">
        <v>18</v>
      </c>
      <c r="BC9" s="47"/>
      <c r="BD9" s="47"/>
      <c r="BE9" s="47"/>
      <c r="BF9" s="47"/>
      <c r="BG9" s="47"/>
      <c r="BH9" s="47"/>
      <c r="BI9" s="47"/>
      <c r="BJ9" s="3"/>
      <c r="BK9" s="3"/>
      <c r="BL9" s="48" t="s">
        <v>19</v>
      </c>
      <c r="BM9" s="49"/>
      <c r="BN9" s="50" t="s">
        <v>20</v>
      </c>
      <c r="BO9" s="50"/>
      <c r="BP9" s="50"/>
      <c r="BQ9" s="50"/>
      <c r="BR9" s="50"/>
      <c r="BS9" s="50"/>
      <c r="BT9" s="50"/>
      <c r="BU9" s="50"/>
      <c r="BV9" s="50"/>
      <c r="BW9" s="50"/>
      <c r="BX9" s="50"/>
      <c r="BY9" s="51"/>
    </row>
    <row r="10" spans="1:78" ht="18.75" customHeight="1" x14ac:dyDescent="0.2">
      <c r="A10" s="2"/>
      <c r="B10" s="37" t="str">
        <f>データ!$N$6</f>
        <v>-</v>
      </c>
      <c r="C10" s="38"/>
      <c r="D10" s="38"/>
      <c r="E10" s="38"/>
      <c r="F10" s="38"/>
      <c r="G10" s="38"/>
      <c r="H10" s="38"/>
      <c r="I10" s="37">
        <f>データ!$O$6</f>
        <v>72.17</v>
      </c>
      <c r="J10" s="38"/>
      <c r="K10" s="38"/>
      <c r="L10" s="38"/>
      <c r="M10" s="38"/>
      <c r="N10" s="38"/>
      <c r="O10" s="65"/>
      <c r="P10" s="55">
        <f>データ!$P$6</f>
        <v>95.82</v>
      </c>
      <c r="Q10" s="55"/>
      <c r="R10" s="55"/>
      <c r="S10" s="55"/>
      <c r="T10" s="55"/>
      <c r="U10" s="55"/>
      <c r="V10" s="55"/>
      <c r="W10" s="66">
        <f>データ!$Q$6</f>
        <v>3267</v>
      </c>
      <c r="X10" s="66"/>
      <c r="Y10" s="66"/>
      <c r="Z10" s="66"/>
      <c r="AA10" s="66"/>
      <c r="AB10" s="66"/>
      <c r="AC10" s="66"/>
      <c r="AD10" s="2"/>
      <c r="AE10" s="2"/>
      <c r="AF10" s="2"/>
      <c r="AG10" s="2"/>
      <c r="AH10" s="2"/>
      <c r="AI10" s="2"/>
      <c r="AJ10" s="2"/>
      <c r="AK10" s="2"/>
      <c r="AL10" s="66">
        <f>データ!$U$6</f>
        <v>26034</v>
      </c>
      <c r="AM10" s="66"/>
      <c r="AN10" s="66"/>
      <c r="AO10" s="66"/>
      <c r="AP10" s="66"/>
      <c r="AQ10" s="66"/>
      <c r="AR10" s="66"/>
      <c r="AS10" s="66"/>
      <c r="AT10" s="37">
        <f>データ!$V$6</f>
        <v>28.75</v>
      </c>
      <c r="AU10" s="38"/>
      <c r="AV10" s="38"/>
      <c r="AW10" s="38"/>
      <c r="AX10" s="38"/>
      <c r="AY10" s="38"/>
      <c r="AZ10" s="38"/>
      <c r="BA10" s="38"/>
      <c r="BB10" s="55">
        <f>データ!$W$6</f>
        <v>905.53</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2">
      <c r="A15" s="2"/>
      <c r="B15" s="42"/>
      <c r="C15" s="43"/>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4"/>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114</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2">
      <c r="A60" s="2"/>
      <c r="B60" s="42" t="s">
        <v>27</v>
      </c>
      <c r="C60" s="43"/>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43"/>
      <c r="AU60" s="43"/>
      <c r="AV60" s="43"/>
      <c r="AW60" s="43"/>
      <c r="AX60" s="43"/>
      <c r="AY60" s="43"/>
      <c r="AZ60" s="43"/>
      <c r="BA60" s="43"/>
      <c r="BB60" s="43"/>
      <c r="BC60" s="43"/>
      <c r="BD60" s="43"/>
      <c r="BE60" s="43"/>
      <c r="BF60" s="43"/>
      <c r="BG60" s="43"/>
      <c r="BH60" s="43"/>
      <c r="BI60" s="43"/>
      <c r="BJ60" s="44"/>
      <c r="BK60" s="2"/>
      <c r="BL60" s="39"/>
      <c r="BM60" s="40"/>
      <c r="BN60" s="40"/>
      <c r="BO60" s="40"/>
      <c r="BP60" s="40"/>
      <c r="BQ60" s="40"/>
      <c r="BR60" s="40"/>
      <c r="BS60" s="40"/>
      <c r="BT60" s="40"/>
      <c r="BU60" s="40"/>
      <c r="BV60" s="40"/>
      <c r="BW60" s="40"/>
      <c r="BX60" s="40"/>
      <c r="BY60" s="40"/>
      <c r="BZ60" s="41"/>
    </row>
    <row r="61" spans="1:78" ht="13.5" customHeight="1" x14ac:dyDescent="0.2">
      <c r="A61" s="2"/>
      <c r="B61" s="42"/>
      <c r="C61" s="43"/>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c r="BG61" s="43"/>
      <c r="BH61" s="43"/>
      <c r="BI61" s="43"/>
      <c r="BJ61" s="44"/>
      <c r="BK61" s="2"/>
      <c r="BL61" s="39"/>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113</v>
      </c>
      <c r="BM66" s="40"/>
      <c r="BN66" s="40"/>
      <c r="BO66" s="40"/>
      <c r="BP66" s="40"/>
      <c r="BQ66" s="40"/>
      <c r="BR66" s="40"/>
      <c r="BS66" s="40"/>
      <c r="BT66" s="40"/>
      <c r="BU66" s="40"/>
      <c r="BV66" s="40"/>
      <c r="BW66" s="40"/>
      <c r="BX66" s="40"/>
      <c r="BY66" s="40"/>
      <c r="BZ66" s="4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2"/>
      <c r="BM82" s="53"/>
      <c r="BN82" s="53"/>
      <c r="BO82" s="53"/>
      <c r="BP82" s="53"/>
      <c r="BQ82" s="53"/>
      <c r="BR82" s="53"/>
      <c r="BS82" s="53"/>
      <c r="BT82" s="53"/>
      <c r="BU82" s="53"/>
      <c r="BV82" s="53"/>
      <c r="BW82" s="53"/>
      <c r="BX82" s="53"/>
      <c r="BY82" s="53"/>
      <c r="BZ82" s="5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Mnk6FM8wjma8WqEpW0nMQ14B0FQ6ICKOgUEC6Q8yrrXfE1DEETJTKkFVLHMHG41yVtLQD57xwutXII1AIIB2Og==" saltValue="GeuV6Z5qOUw9jYoZr8gp/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2">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82147</v>
      </c>
      <c r="D6" s="20">
        <f t="shared" si="3"/>
        <v>46</v>
      </c>
      <c r="E6" s="20">
        <f t="shared" si="3"/>
        <v>1</v>
      </c>
      <c r="F6" s="20">
        <f t="shared" si="3"/>
        <v>0</v>
      </c>
      <c r="G6" s="20">
        <f t="shared" si="3"/>
        <v>1</v>
      </c>
      <c r="H6" s="20" t="str">
        <f t="shared" si="3"/>
        <v>茨城県　高萩市</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72.17</v>
      </c>
      <c r="P6" s="21">
        <f t="shared" si="3"/>
        <v>95.82</v>
      </c>
      <c r="Q6" s="21">
        <f t="shared" si="3"/>
        <v>3267</v>
      </c>
      <c r="R6" s="21">
        <f t="shared" si="3"/>
        <v>27414</v>
      </c>
      <c r="S6" s="21">
        <f t="shared" si="3"/>
        <v>193.55</v>
      </c>
      <c r="T6" s="21">
        <f t="shared" si="3"/>
        <v>141.63999999999999</v>
      </c>
      <c r="U6" s="21">
        <f t="shared" si="3"/>
        <v>26034</v>
      </c>
      <c r="V6" s="21">
        <f t="shared" si="3"/>
        <v>28.75</v>
      </c>
      <c r="W6" s="21">
        <f t="shared" si="3"/>
        <v>905.53</v>
      </c>
      <c r="X6" s="22">
        <f>IF(X7="",NA(),X7)</f>
        <v>139.59</v>
      </c>
      <c r="Y6" s="22">
        <f t="shared" ref="Y6:AG6" si="4">IF(Y7="",NA(),Y7)</f>
        <v>136.30000000000001</v>
      </c>
      <c r="Z6" s="22">
        <f t="shared" si="4"/>
        <v>126.01</v>
      </c>
      <c r="AA6" s="22">
        <f t="shared" si="4"/>
        <v>126.97</v>
      </c>
      <c r="AB6" s="22">
        <f t="shared" si="4"/>
        <v>121.38</v>
      </c>
      <c r="AC6" s="22">
        <f t="shared" si="4"/>
        <v>110.05</v>
      </c>
      <c r="AD6" s="22">
        <f t="shared" si="4"/>
        <v>108.87</v>
      </c>
      <c r="AE6" s="22">
        <f t="shared" si="4"/>
        <v>108.61</v>
      </c>
      <c r="AF6" s="22">
        <f t="shared" si="4"/>
        <v>108.35</v>
      </c>
      <c r="AG6" s="22">
        <f t="shared" si="4"/>
        <v>108.84</v>
      </c>
      <c r="AH6" s="21" t="str">
        <f>IF(AH7="","",IF(AH7="-","【-】","【"&amp;SUBSTITUTE(TEXT(AH7,"#,##0.00"),"-","△")&amp;"】"))</f>
        <v>【111.39】</v>
      </c>
      <c r="AI6" s="21">
        <f>IF(AI7="",NA(),AI7)</f>
        <v>0</v>
      </c>
      <c r="AJ6" s="21">
        <f t="shared" ref="AJ6:AR6" si="5">IF(AJ7="",NA(),AJ7)</f>
        <v>0</v>
      </c>
      <c r="AK6" s="21">
        <f t="shared" si="5"/>
        <v>0</v>
      </c>
      <c r="AL6" s="21">
        <f t="shared" si="5"/>
        <v>0</v>
      </c>
      <c r="AM6" s="21">
        <f t="shared" si="5"/>
        <v>0</v>
      </c>
      <c r="AN6" s="22">
        <f t="shared" si="5"/>
        <v>2.64</v>
      </c>
      <c r="AO6" s="22">
        <f t="shared" si="5"/>
        <v>3.16</v>
      </c>
      <c r="AP6" s="22">
        <f t="shared" si="5"/>
        <v>3.59</v>
      </c>
      <c r="AQ6" s="22">
        <f t="shared" si="5"/>
        <v>3.98</v>
      </c>
      <c r="AR6" s="22">
        <f t="shared" si="5"/>
        <v>6.02</v>
      </c>
      <c r="AS6" s="21" t="str">
        <f>IF(AS7="","",IF(AS7="-","【-】","【"&amp;SUBSTITUTE(TEXT(AS7,"#,##0.00"),"-","△")&amp;"】"))</f>
        <v>【1.30】</v>
      </c>
      <c r="AT6" s="22">
        <f>IF(AT7="",NA(),AT7)</f>
        <v>279.89999999999998</v>
      </c>
      <c r="AU6" s="22">
        <f t="shared" ref="AU6:BC6" si="6">IF(AU7="",NA(),AU7)</f>
        <v>352.83</v>
      </c>
      <c r="AV6" s="22">
        <f t="shared" si="6"/>
        <v>517.25</v>
      </c>
      <c r="AW6" s="22">
        <f t="shared" si="6"/>
        <v>515.54999999999995</v>
      </c>
      <c r="AX6" s="22">
        <f t="shared" si="6"/>
        <v>456.35</v>
      </c>
      <c r="AY6" s="22">
        <f t="shared" si="6"/>
        <v>359.47</v>
      </c>
      <c r="AZ6" s="22">
        <f t="shared" si="6"/>
        <v>369.69</v>
      </c>
      <c r="BA6" s="22">
        <f t="shared" si="6"/>
        <v>379.08</v>
      </c>
      <c r="BB6" s="22">
        <f t="shared" si="6"/>
        <v>367.55</v>
      </c>
      <c r="BC6" s="22">
        <f t="shared" si="6"/>
        <v>378.56</v>
      </c>
      <c r="BD6" s="21" t="str">
        <f>IF(BD7="","",IF(BD7="-","【-】","【"&amp;SUBSTITUTE(TEXT(BD7,"#,##0.00"),"-","△")&amp;"】"))</f>
        <v>【261.51】</v>
      </c>
      <c r="BE6" s="22">
        <f>IF(BE7="",NA(),BE7)</f>
        <v>279.60000000000002</v>
      </c>
      <c r="BF6" s="22">
        <f t="shared" ref="BF6:BN6" si="7">IF(BF7="",NA(),BF7)</f>
        <v>269.10000000000002</v>
      </c>
      <c r="BG6" s="22">
        <f t="shared" si="7"/>
        <v>259.38</v>
      </c>
      <c r="BH6" s="22">
        <f t="shared" si="7"/>
        <v>269.07</v>
      </c>
      <c r="BI6" s="22">
        <f t="shared" si="7"/>
        <v>278.32</v>
      </c>
      <c r="BJ6" s="22">
        <f t="shared" si="7"/>
        <v>401.79</v>
      </c>
      <c r="BK6" s="22">
        <f t="shared" si="7"/>
        <v>402.99</v>
      </c>
      <c r="BL6" s="22">
        <f t="shared" si="7"/>
        <v>398.98</v>
      </c>
      <c r="BM6" s="22">
        <f t="shared" si="7"/>
        <v>418.68</v>
      </c>
      <c r="BN6" s="22">
        <f t="shared" si="7"/>
        <v>395.68</v>
      </c>
      <c r="BO6" s="21" t="str">
        <f>IF(BO7="","",IF(BO7="-","【-】","【"&amp;SUBSTITUTE(TEXT(BO7,"#,##0.00"),"-","△")&amp;"】"))</f>
        <v>【265.16】</v>
      </c>
      <c r="BP6" s="22">
        <f>IF(BP7="",NA(),BP7)</f>
        <v>133.71</v>
      </c>
      <c r="BQ6" s="22">
        <f t="shared" ref="BQ6:BY6" si="8">IF(BQ7="",NA(),BQ7)</f>
        <v>130.08000000000001</v>
      </c>
      <c r="BR6" s="22">
        <f t="shared" si="8"/>
        <v>120.08</v>
      </c>
      <c r="BS6" s="22">
        <f t="shared" si="8"/>
        <v>121.07</v>
      </c>
      <c r="BT6" s="22">
        <f t="shared" si="8"/>
        <v>116.04</v>
      </c>
      <c r="BU6" s="22">
        <f t="shared" si="8"/>
        <v>100.12</v>
      </c>
      <c r="BV6" s="22">
        <f t="shared" si="8"/>
        <v>98.66</v>
      </c>
      <c r="BW6" s="22">
        <f t="shared" si="8"/>
        <v>98.64</v>
      </c>
      <c r="BX6" s="22">
        <f t="shared" si="8"/>
        <v>94.78</v>
      </c>
      <c r="BY6" s="22">
        <f t="shared" si="8"/>
        <v>97.59</v>
      </c>
      <c r="BZ6" s="21" t="str">
        <f>IF(BZ7="","",IF(BZ7="-","【-】","【"&amp;SUBSTITUTE(TEXT(BZ7,"#,##0.00"),"-","△")&amp;"】"))</f>
        <v>【102.35】</v>
      </c>
      <c r="CA6" s="22">
        <f>IF(CA7="",NA(),CA7)</f>
        <v>144.94999999999999</v>
      </c>
      <c r="CB6" s="22">
        <f t="shared" ref="CB6:CJ6" si="9">IF(CB7="",NA(),CB7)</f>
        <v>148.91</v>
      </c>
      <c r="CC6" s="22">
        <f t="shared" si="9"/>
        <v>161.12</v>
      </c>
      <c r="CD6" s="22">
        <f t="shared" si="9"/>
        <v>158.5</v>
      </c>
      <c r="CE6" s="22">
        <f t="shared" si="9"/>
        <v>166.02</v>
      </c>
      <c r="CF6" s="22">
        <f t="shared" si="9"/>
        <v>174.97</v>
      </c>
      <c r="CG6" s="22">
        <f t="shared" si="9"/>
        <v>178.59</v>
      </c>
      <c r="CH6" s="22">
        <f t="shared" si="9"/>
        <v>178.92</v>
      </c>
      <c r="CI6" s="22">
        <f t="shared" si="9"/>
        <v>181.3</v>
      </c>
      <c r="CJ6" s="22">
        <f t="shared" si="9"/>
        <v>181.71</v>
      </c>
      <c r="CK6" s="21" t="str">
        <f>IF(CK7="","",IF(CK7="-","【-】","【"&amp;SUBSTITUTE(TEXT(CK7,"#,##0.00"),"-","△")&amp;"】"))</f>
        <v>【167.74】</v>
      </c>
      <c r="CL6" s="22">
        <f>IF(CL7="",NA(),CL7)</f>
        <v>64.319999999999993</v>
      </c>
      <c r="CM6" s="22">
        <f t="shared" ref="CM6:CU6" si="10">IF(CM7="",NA(),CM7)</f>
        <v>64.349999999999994</v>
      </c>
      <c r="CN6" s="22">
        <f t="shared" si="10"/>
        <v>65.790000000000006</v>
      </c>
      <c r="CO6" s="22">
        <f t="shared" si="10"/>
        <v>63.49</v>
      </c>
      <c r="CP6" s="22">
        <f t="shared" si="10"/>
        <v>64.12</v>
      </c>
      <c r="CQ6" s="22">
        <f t="shared" si="10"/>
        <v>55.63</v>
      </c>
      <c r="CR6" s="22">
        <f t="shared" si="10"/>
        <v>55.03</v>
      </c>
      <c r="CS6" s="22">
        <f t="shared" si="10"/>
        <v>55.14</v>
      </c>
      <c r="CT6" s="22">
        <f t="shared" si="10"/>
        <v>55.89</v>
      </c>
      <c r="CU6" s="22">
        <f t="shared" si="10"/>
        <v>55.72</v>
      </c>
      <c r="CV6" s="21" t="str">
        <f>IF(CV7="","",IF(CV7="-","【-】","【"&amp;SUBSTITUTE(TEXT(CV7,"#,##0.00"),"-","△")&amp;"】"))</f>
        <v>【60.29】</v>
      </c>
      <c r="CW6" s="22">
        <f>IF(CW7="",NA(),CW7)</f>
        <v>95.92</v>
      </c>
      <c r="CX6" s="22">
        <f t="shared" ref="CX6:DF6" si="11">IF(CX7="",NA(),CX7)</f>
        <v>94.58</v>
      </c>
      <c r="CY6" s="22">
        <f t="shared" si="11"/>
        <v>90.93</v>
      </c>
      <c r="CZ6" s="22">
        <f t="shared" si="11"/>
        <v>95.28</v>
      </c>
      <c r="DA6" s="22">
        <f t="shared" si="11"/>
        <v>93.57</v>
      </c>
      <c r="DB6" s="22">
        <f t="shared" si="11"/>
        <v>82.04</v>
      </c>
      <c r="DC6" s="22">
        <f t="shared" si="11"/>
        <v>81.900000000000006</v>
      </c>
      <c r="DD6" s="22">
        <f t="shared" si="11"/>
        <v>81.39</v>
      </c>
      <c r="DE6" s="22">
        <f t="shared" si="11"/>
        <v>81.27</v>
      </c>
      <c r="DF6" s="22">
        <f t="shared" si="11"/>
        <v>81.260000000000005</v>
      </c>
      <c r="DG6" s="21" t="str">
        <f>IF(DG7="","",IF(DG7="-","【-】","【"&amp;SUBSTITUTE(TEXT(DG7,"#,##0.00"),"-","△")&amp;"】"))</f>
        <v>【90.12】</v>
      </c>
      <c r="DH6" s="22">
        <f>IF(DH7="",NA(),DH7)</f>
        <v>54.42</v>
      </c>
      <c r="DI6" s="22">
        <f t="shared" ref="DI6:DQ6" si="12">IF(DI7="",NA(),DI7)</f>
        <v>55.64</v>
      </c>
      <c r="DJ6" s="22">
        <f t="shared" si="12"/>
        <v>56.23</v>
      </c>
      <c r="DK6" s="22">
        <f t="shared" si="12"/>
        <v>56.35</v>
      </c>
      <c r="DL6" s="22">
        <f t="shared" si="12"/>
        <v>56.51</v>
      </c>
      <c r="DM6" s="22">
        <f t="shared" si="12"/>
        <v>48.05</v>
      </c>
      <c r="DN6" s="22">
        <f t="shared" si="12"/>
        <v>48.87</v>
      </c>
      <c r="DO6" s="22">
        <f t="shared" si="12"/>
        <v>49.92</v>
      </c>
      <c r="DP6" s="22">
        <f t="shared" si="12"/>
        <v>50.63</v>
      </c>
      <c r="DQ6" s="22">
        <f t="shared" si="12"/>
        <v>51.29</v>
      </c>
      <c r="DR6" s="21" t="str">
        <f>IF(DR7="","",IF(DR7="-","【-】","【"&amp;SUBSTITUTE(TEXT(DR7,"#,##0.00"),"-","△")&amp;"】"))</f>
        <v>【50.88】</v>
      </c>
      <c r="DS6" s="22">
        <f>IF(DS7="",NA(),DS7)</f>
        <v>32.409999999999997</v>
      </c>
      <c r="DT6" s="22">
        <f t="shared" ref="DT6:EB6" si="13">IF(DT7="",NA(),DT7)</f>
        <v>34.15</v>
      </c>
      <c r="DU6" s="22">
        <f t="shared" si="13"/>
        <v>33.79</v>
      </c>
      <c r="DV6" s="22">
        <f t="shared" si="13"/>
        <v>33.020000000000003</v>
      </c>
      <c r="DW6" s="22">
        <f t="shared" si="13"/>
        <v>33.729999999999997</v>
      </c>
      <c r="DX6" s="22">
        <f t="shared" si="13"/>
        <v>13.39</v>
      </c>
      <c r="DY6" s="22">
        <f t="shared" si="13"/>
        <v>14.85</v>
      </c>
      <c r="DZ6" s="22">
        <f t="shared" si="13"/>
        <v>16.88</v>
      </c>
      <c r="EA6" s="22">
        <f t="shared" si="13"/>
        <v>18.28</v>
      </c>
      <c r="EB6" s="22">
        <f t="shared" si="13"/>
        <v>19.61</v>
      </c>
      <c r="EC6" s="21" t="str">
        <f>IF(EC7="","",IF(EC7="-","【-】","【"&amp;SUBSTITUTE(TEXT(EC7,"#,##0.00"),"-","△")&amp;"】"))</f>
        <v>【22.30】</v>
      </c>
      <c r="ED6" s="22">
        <f>IF(ED7="",NA(),ED7)</f>
        <v>0.43</v>
      </c>
      <c r="EE6" s="22">
        <f t="shared" ref="EE6:EM6" si="14">IF(EE7="",NA(),EE7)</f>
        <v>0.5</v>
      </c>
      <c r="EF6" s="22">
        <f t="shared" si="14"/>
        <v>0.5</v>
      </c>
      <c r="EG6" s="22">
        <f t="shared" si="14"/>
        <v>0.97</v>
      </c>
      <c r="EH6" s="22">
        <f t="shared" si="14"/>
        <v>0.22</v>
      </c>
      <c r="EI6" s="22">
        <f t="shared" si="14"/>
        <v>0.54</v>
      </c>
      <c r="EJ6" s="22">
        <f t="shared" si="14"/>
        <v>0.5</v>
      </c>
      <c r="EK6" s="22">
        <f t="shared" si="14"/>
        <v>0.52</v>
      </c>
      <c r="EL6" s="22">
        <f t="shared" si="14"/>
        <v>0.53</v>
      </c>
      <c r="EM6" s="22">
        <f t="shared" si="14"/>
        <v>0.48</v>
      </c>
      <c r="EN6" s="21" t="str">
        <f>IF(EN7="","",IF(EN7="-","【-】","【"&amp;SUBSTITUTE(TEXT(EN7,"#,##0.00"),"-","△")&amp;"】"))</f>
        <v>【0.66】</v>
      </c>
    </row>
    <row r="7" spans="1:144" s="23" customFormat="1" x14ac:dyDescent="0.2">
      <c r="A7" s="15"/>
      <c r="B7" s="24">
        <v>2021</v>
      </c>
      <c r="C7" s="24">
        <v>82147</v>
      </c>
      <c r="D7" s="24">
        <v>46</v>
      </c>
      <c r="E7" s="24">
        <v>1</v>
      </c>
      <c r="F7" s="24">
        <v>0</v>
      </c>
      <c r="G7" s="24">
        <v>1</v>
      </c>
      <c r="H7" s="24" t="s">
        <v>93</v>
      </c>
      <c r="I7" s="24" t="s">
        <v>94</v>
      </c>
      <c r="J7" s="24" t="s">
        <v>95</v>
      </c>
      <c r="K7" s="24" t="s">
        <v>96</v>
      </c>
      <c r="L7" s="24" t="s">
        <v>97</v>
      </c>
      <c r="M7" s="24" t="s">
        <v>98</v>
      </c>
      <c r="N7" s="25" t="s">
        <v>99</v>
      </c>
      <c r="O7" s="25">
        <v>72.17</v>
      </c>
      <c r="P7" s="25">
        <v>95.82</v>
      </c>
      <c r="Q7" s="25">
        <v>3267</v>
      </c>
      <c r="R7" s="25">
        <v>27414</v>
      </c>
      <c r="S7" s="25">
        <v>193.55</v>
      </c>
      <c r="T7" s="25">
        <v>141.63999999999999</v>
      </c>
      <c r="U7" s="25">
        <v>26034</v>
      </c>
      <c r="V7" s="25">
        <v>28.75</v>
      </c>
      <c r="W7" s="25">
        <v>905.53</v>
      </c>
      <c r="X7" s="25">
        <v>139.59</v>
      </c>
      <c r="Y7" s="25">
        <v>136.30000000000001</v>
      </c>
      <c r="Z7" s="25">
        <v>126.01</v>
      </c>
      <c r="AA7" s="25">
        <v>126.97</v>
      </c>
      <c r="AB7" s="25">
        <v>121.38</v>
      </c>
      <c r="AC7" s="25">
        <v>110.05</v>
      </c>
      <c r="AD7" s="25">
        <v>108.87</v>
      </c>
      <c r="AE7" s="25">
        <v>108.61</v>
      </c>
      <c r="AF7" s="25">
        <v>108.35</v>
      </c>
      <c r="AG7" s="25">
        <v>108.84</v>
      </c>
      <c r="AH7" s="25">
        <v>111.39</v>
      </c>
      <c r="AI7" s="25">
        <v>0</v>
      </c>
      <c r="AJ7" s="25">
        <v>0</v>
      </c>
      <c r="AK7" s="25">
        <v>0</v>
      </c>
      <c r="AL7" s="25">
        <v>0</v>
      </c>
      <c r="AM7" s="25">
        <v>0</v>
      </c>
      <c r="AN7" s="25">
        <v>2.64</v>
      </c>
      <c r="AO7" s="25">
        <v>3.16</v>
      </c>
      <c r="AP7" s="25">
        <v>3.59</v>
      </c>
      <c r="AQ7" s="25">
        <v>3.98</v>
      </c>
      <c r="AR7" s="25">
        <v>6.02</v>
      </c>
      <c r="AS7" s="25">
        <v>1.3</v>
      </c>
      <c r="AT7" s="25">
        <v>279.89999999999998</v>
      </c>
      <c r="AU7" s="25">
        <v>352.83</v>
      </c>
      <c r="AV7" s="25">
        <v>517.25</v>
      </c>
      <c r="AW7" s="25">
        <v>515.54999999999995</v>
      </c>
      <c r="AX7" s="25">
        <v>456.35</v>
      </c>
      <c r="AY7" s="25">
        <v>359.47</v>
      </c>
      <c r="AZ7" s="25">
        <v>369.69</v>
      </c>
      <c r="BA7" s="25">
        <v>379.08</v>
      </c>
      <c r="BB7" s="25">
        <v>367.55</v>
      </c>
      <c r="BC7" s="25">
        <v>378.56</v>
      </c>
      <c r="BD7" s="25">
        <v>261.51</v>
      </c>
      <c r="BE7" s="25">
        <v>279.60000000000002</v>
      </c>
      <c r="BF7" s="25">
        <v>269.10000000000002</v>
      </c>
      <c r="BG7" s="25">
        <v>259.38</v>
      </c>
      <c r="BH7" s="25">
        <v>269.07</v>
      </c>
      <c r="BI7" s="25">
        <v>278.32</v>
      </c>
      <c r="BJ7" s="25">
        <v>401.79</v>
      </c>
      <c r="BK7" s="25">
        <v>402.99</v>
      </c>
      <c r="BL7" s="25">
        <v>398.98</v>
      </c>
      <c r="BM7" s="25">
        <v>418.68</v>
      </c>
      <c r="BN7" s="25">
        <v>395.68</v>
      </c>
      <c r="BO7" s="25">
        <v>265.16000000000003</v>
      </c>
      <c r="BP7" s="25">
        <v>133.71</v>
      </c>
      <c r="BQ7" s="25">
        <v>130.08000000000001</v>
      </c>
      <c r="BR7" s="25">
        <v>120.08</v>
      </c>
      <c r="BS7" s="25">
        <v>121.07</v>
      </c>
      <c r="BT7" s="25">
        <v>116.04</v>
      </c>
      <c r="BU7" s="25">
        <v>100.12</v>
      </c>
      <c r="BV7" s="25">
        <v>98.66</v>
      </c>
      <c r="BW7" s="25">
        <v>98.64</v>
      </c>
      <c r="BX7" s="25">
        <v>94.78</v>
      </c>
      <c r="BY7" s="25">
        <v>97.59</v>
      </c>
      <c r="BZ7" s="25">
        <v>102.35</v>
      </c>
      <c r="CA7" s="25">
        <v>144.94999999999999</v>
      </c>
      <c r="CB7" s="25">
        <v>148.91</v>
      </c>
      <c r="CC7" s="25">
        <v>161.12</v>
      </c>
      <c r="CD7" s="25">
        <v>158.5</v>
      </c>
      <c r="CE7" s="25">
        <v>166.02</v>
      </c>
      <c r="CF7" s="25">
        <v>174.97</v>
      </c>
      <c r="CG7" s="25">
        <v>178.59</v>
      </c>
      <c r="CH7" s="25">
        <v>178.92</v>
      </c>
      <c r="CI7" s="25">
        <v>181.3</v>
      </c>
      <c r="CJ7" s="25">
        <v>181.71</v>
      </c>
      <c r="CK7" s="25">
        <v>167.74</v>
      </c>
      <c r="CL7" s="25">
        <v>64.319999999999993</v>
      </c>
      <c r="CM7" s="25">
        <v>64.349999999999994</v>
      </c>
      <c r="CN7" s="25">
        <v>65.790000000000006</v>
      </c>
      <c r="CO7" s="25">
        <v>63.49</v>
      </c>
      <c r="CP7" s="25">
        <v>64.12</v>
      </c>
      <c r="CQ7" s="25">
        <v>55.63</v>
      </c>
      <c r="CR7" s="25">
        <v>55.03</v>
      </c>
      <c r="CS7" s="25">
        <v>55.14</v>
      </c>
      <c r="CT7" s="25">
        <v>55.89</v>
      </c>
      <c r="CU7" s="25">
        <v>55.72</v>
      </c>
      <c r="CV7" s="25">
        <v>60.29</v>
      </c>
      <c r="CW7" s="25">
        <v>95.92</v>
      </c>
      <c r="CX7" s="25">
        <v>94.58</v>
      </c>
      <c r="CY7" s="25">
        <v>90.93</v>
      </c>
      <c r="CZ7" s="25">
        <v>95.28</v>
      </c>
      <c r="DA7" s="25">
        <v>93.57</v>
      </c>
      <c r="DB7" s="25">
        <v>82.04</v>
      </c>
      <c r="DC7" s="25">
        <v>81.900000000000006</v>
      </c>
      <c r="DD7" s="25">
        <v>81.39</v>
      </c>
      <c r="DE7" s="25">
        <v>81.27</v>
      </c>
      <c r="DF7" s="25">
        <v>81.260000000000005</v>
      </c>
      <c r="DG7" s="25">
        <v>90.12</v>
      </c>
      <c r="DH7" s="25">
        <v>54.42</v>
      </c>
      <c r="DI7" s="25">
        <v>55.64</v>
      </c>
      <c r="DJ7" s="25">
        <v>56.23</v>
      </c>
      <c r="DK7" s="25">
        <v>56.35</v>
      </c>
      <c r="DL7" s="25">
        <v>56.51</v>
      </c>
      <c r="DM7" s="25">
        <v>48.05</v>
      </c>
      <c r="DN7" s="25">
        <v>48.87</v>
      </c>
      <c r="DO7" s="25">
        <v>49.92</v>
      </c>
      <c r="DP7" s="25">
        <v>50.63</v>
      </c>
      <c r="DQ7" s="25">
        <v>51.29</v>
      </c>
      <c r="DR7" s="25">
        <v>50.88</v>
      </c>
      <c r="DS7" s="25">
        <v>32.409999999999997</v>
      </c>
      <c r="DT7" s="25">
        <v>34.15</v>
      </c>
      <c r="DU7" s="25">
        <v>33.79</v>
      </c>
      <c r="DV7" s="25">
        <v>33.020000000000003</v>
      </c>
      <c r="DW7" s="25">
        <v>33.729999999999997</v>
      </c>
      <c r="DX7" s="25">
        <v>13.39</v>
      </c>
      <c r="DY7" s="25">
        <v>14.85</v>
      </c>
      <c r="DZ7" s="25">
        <v>16.88</v>
      </c>
      <c r="EA7" s="25">
        <v>18.28</v>
      </c>
      <c r="EB7" s="25">
        <v>19.61</v>
      </c>
      <c r="EC7" s="25">
        <v>22.3</v>
      </c>
      <c r="ED7" s="25">
        <v>0.43</v>
      </c>
      <c r="EE7" s="25">
        <v>0.5</v>
      </c>
      <c r="EF7" s="25">
        <v>0.5</v>
      </c>
      <c r="EG7" s="25">
        <v>0.97</v>
      </c>
      <c r="EH7" s="25">
        <v>0.22</v>
      </c>
      <c r="EI7" s="25">
        <v>0.54</v>
      </c>
      <c r="EJ7" s="25">
        <v>0.5</v>
      </c>
      <c r="EK7" s="25">
        <v>0.52</v>
      </c>
      <c r="EL7" s="25">
        <v>0.53</v>
      </c>
      <c r="EM7" s="25">
        <v>0.48</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2023-01-20T00:06:02Z</cp:lastPrinted>
  <dcterms:created xsi:type="dcterms:W3CDTF">2022-12-01T00:54:32Z</dcterms:created>
  <dcterms:modified xsi:type="dcterms:W3CDTF">2023-01-26T23:55:23Z</dcterms:modified>
  <cp:category/>
</cp:coreProperties>
</file>