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４理財\05_公営企業関係\15_経営比較分析表\01経営比較分析表の分析等\03市町村等から\10_常陸太田市\"/>
    </mc:Choice>
  </mc:AlternateContent>
  <workbookProtection workbookAlgorithmName="SHA-512" workbookHashValue="7rdec7e+g7qo6rmBzSwvSwr2zNzeS5AlFzX6BdLQITHIyqalPb9e6jD7ZBOihn49uz+NFrpPiBxuvH41q+/xAQ==" workbookSaltValue="sVmnFCoB2vconqOQEDnx5Q==" workbookSpinCount="100000" lockStructure="1"/>
  <bookViews>
    <workbookView xWindow="-120" yWindow="-120" windowWidth="20730" windowHeight="1116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AD10" i="4" s="1"/>
  <c r="Q6" i="5"/>
  <c r="W10" i="4" s="1"/>
  <c r="P6" i="5"/>
  <c r="P10" i="4" s="1"/>
  <c r="O6" i="5"/>
  <c r="I10" i="4" s="1"/>
  <c r="N6" i="5"/>
  <c r="B10" i="4" s="1"/>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BB10" i="4"/>
  <c r="AT10" i="4"/>
  <c r="BB8" i="4"/>
  <c r="AT8" i="4"/>
  <c r="AD8" i="4"/>
  <c r="W8" i="4"/>
  <c r="B8" i="4"/>
  <c r="B6" i="4"/>
</calcChain>
</file>

<file path=xl/sharedStrings.xml><?xml version="1.0" encoding="utf-8"?>
<sst xmlns="http://schemas.openxmlformats.org/spreadsheetml/2006/main" count="289" uniqueCount="117">
  <si>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</si>
  <si>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</si>
  <si>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</si>
  <si>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</si>
  <si>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</si>
  <si>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</si>
  <si>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</si>
  <si>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</si>
  <si>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</si>
  <si>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</si>
  <si>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</si>
  <si>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</si>
  <si>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</si>
  <si>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</si>
  <si>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</si>
  <si>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</si>
  <si>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</si>
  <si>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</si>
  <si>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</si>
  <si>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</si>
  <si>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</si>
  <si>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</si>
  <si>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</si>
  <si>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</si>
  <si>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</si>
  <si>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</si>
  <si>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</si>
  <si>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</si>
  <si>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</si>
  <si>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</si>
  <si>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</si>
  <si>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</si>
  <si>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</si>
  <si>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</si>
  <si>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</si>
  <si>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</si>
  <si>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</si>
  <si>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</si>
  <si>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</si>
  <si>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</si>
  <si>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</si>
  <si>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</si>
  <si>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</si>
  <si>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</si>
  <si>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</si>
  <si>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</si>
  <si>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</si>
  <si>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</si>
  <si>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</si>
  <si>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</si>
  <si>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</si>
  <si>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</si>
  <si>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</si>
  <si>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</si>
  <si>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</si>
  <si>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</si>
  <si>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</si>
  <si>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</si>
  <si>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</si>
  <si>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</si>
  <si>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</si>
  <si>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</si>
  <si>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</si>
  <si>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</si>
  <si>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</si>
  <si>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</si>
  <si>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</si>
  <si>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</si>
  <si>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</si>
  <si>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</si>
  <si>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</si>
  <si>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</si>
  <si>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</si>
  <si>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</si>
  <si>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</si>
  <si>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</si>
  <si>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</si>
  <si>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</si>
  <si>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</si>
  <si>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</si>
  <si>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</si>
  <si>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</si>
  <si>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</si>
  <si>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</si>
  <si>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</si>
  <si>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</si>
  <si>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</si>
  <si>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</si>
  <si>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</si>
  <si>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</si>
  <si>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</si>
  <si>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</si>
  <si>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</si>
  <si>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</si>
  <si>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</si>
  <si>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</si>
  <si>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常陸太田市</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</si>
  <si>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</si>
  <si>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</si>
  <si>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</si>
  <si>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</si>
  <si>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</si>
  <si>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</si>
  <si>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</si>
  <si>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</si>
  <si>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</si>
  <si>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</si>
  <si>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</si>
  <si>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</si>
  <si>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</si>
  <si>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</si>
  <si>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</si>
  <si>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</si>
  <si>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</si>
  <si>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①有形固定資産減価償却率は増加しているため,老朽化が進む施設を更新するための財源確保や計画的な施設更新に努める。</t>
    <phoneticPr fontId="4"/>
  </si>
  <si>
    <t>経営の健全性・効率性については,概ね良好ではあるものの,今後,施設の老朽化による維持更新費用の増加がが見込まれるため,今後の状況について将来推計を行い,更なる費用削減と施設の更新等に充てる財源の確保,適切な投資規模について検討する。</t>
    <phoneticPr fontId="4"/>
  </si>
  <si>
    <t>①経常収支比率は100％を超えており,かつ②累積欠損金比率も発生していないことから,概ね健全な経営であると言える。
③流動比率は類似団体平均を大きく上回り,前年度と比較して増加していることから,短期的な債務に対しての支払能力は有していると言える。
④企業債残高対事業規模比率は,類似団体平均を下回っているものの,合併処理浄化槽の新規設置に伴う企業債の新規借入れにより,企業債残高が増加しているため,今後,企業債の借入抑制と投資規模について注意が必要である。
⑤経費回収率は100%であるが,今後は施設の老朽化による修繕費用の増加が見込まれるため,今後の状況について将来推計を行い,更なる費用削減と施設の更新等に充てる財源の確保に努める必要がある。
⑥汚水処理原価は類似団体平均を下回っているものの,今後,施設の老朽化による修繕費等の費用も増加するものと見込まれるため,更なる費用削減と投資の効率化について分析を進める。
⑦施設利用率は前年度より増加しているものの,低い水準で推移していることから,適正な施設規模での施設整備に努める。
⑧水洗化率は,設置浄化槽に未接続がないため100%となっている。</t>
    <rPh sb="139" eb="141">
      <t>ルイジ</t>
    </rPh>
    <rPh sb="141" eb="143">
      <t>ダンタイ</t>
    </rPh>
    <rPh sb="143" eb="145">
      <t>ヘイキン</t>
    </rPh>
    <rPh sb="146" eb="148">
      <t>シタマワ</t>
    </rPh>
    <rPh sb="164" eb="166">
      <t>シンキ</t>
    </rPh>
    <rPh sb="166" eb="168">
      <t>セッチ</t>
    </rPh>
    <rPh sb="169" eb="170">
      <t>トモナ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</si>
</sst>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D47-4F62-B1FB-B572C5D051E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D47-4F62-B1FB-B572C5D051E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139.69</c:v>
                </c:pt>
                <c:pt idx="3">
                  <c:v>122.85</c:v>
                </c:pt>
                <c:pt idx="4">
                  <c:v>127.06</c:v>
                </c:pt>
              </c:numCache>
            </c:numRef>
          </c:val>
          <c:extLst>
            <c:ext xmlns:c16="http://schemas.microsoft.com/office/drawing/2014/chart" uri="{C3380CC4-5D6E-409C-BE32-E72D297353CC}">
              <c16:uniqueId val="{00000000-572A-4E86-9B9F-818688F10D6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96.05</c:v>
                </c:pt>
                <c:pt idx="3">
                  <c:v>99.03</c:v>
                </c:pt>
                <c:pt idx="4">
                  <c:v>100.41</c:v>
                </c:pt>
              </c:numCache>
            </c:numRef>
          </c:val>
          <c:smooth val="0"/>
          <c:extLst>
            <c:ext xmlns:c16="http://schemas.microsoft.com/office/drawing/2014/chart" uri="{C3380CC4-5D6E-409C-BE32-E72D297353CC}">
              <c16:uniqueId val="{00000001-572A-4E86-9B9F-818688F10D6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4.8099999999999996</c:v>
                </c:pt>
                <c:pt idx="3">
                  <c:v>9.11</c:v>
                </c:pt>
                <c:pt idx="4">
                  <c:v>13.06</c:v>
                </c:pt>
              </c:numCache>
            </c:numRef>
          </c:val>
          <c:extLst>
            <c:ext xmlns:c16="http://schemas.microsoft.com/office/drawing/2014/chart" uri="{C3380CC4-5D6E-409C-BE32-E72D297353CC}">
              <c16:uniqueId val="{00000000-454C-469D-9783-E3CF202A18D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23.76</c:v>
                </c:pt>
                <c:pt idx="3">
                  <c:v>15.74</c:v>
                </c:pt>
                <c:pt idx="4">
                  <c:v>21.02</c:v>
                </c:pt>
              </c:numCache>
            </c:numRef>
          </c:val>
          <c:smooth val="0"/>
          <c:extLst>
            <c:ext xmlns:c16="http://schemas.microsoft.com/office/drawing/2014/chart" uri="{C3380CC4-5D6E-409C-BE32-E72D297353CC}">
              <c16:uniqueId val="{00000001-454C-469D-9783-E3CF202A18D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2D0-413A-A238-87D96B3990D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2D0-413A-A238-87D96B3990D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33.15</c:v>
                </c:pt>
                <c:pt idx="3" formatCode="#,##0.00;&quot;△&quot;#,##0.00">
                  <c:v>0</c:v>
                </c:pt>
                <c:pt idx="4" formatCode="#,##0.00;&quot;△&quot;#,##0.00">
                  <c:v>0</c:v>
                </c:pt>
              </c:numCache>
            </c:numRef>
          </c:val>
          <c:extLst>
            <c:ext xmlns:c16="http://schemas.microsoft.com/office/drawing/2014/chart" uri="{C3380CC4-5D6E-409C-BE32-E72D297353CC}">
              <c16:uniqueId val="{00000000-5D9D-4F8E-B9EE-696912BCB1D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123.82</c:v>
                </c:pt>
                <c:pt idx="3">
                  <c:v>74.239999999999995</c:v>
                </c:pt>
                <c:pt idx="4">
                  <c:v>83.92</c:v>
                </c:pt>
              </c:numCache>
            </c:numRef>
          </c:val>
          <c:smooth val="0"/>
          <c:extLst>
            <c:ext xmlns:c16="http://schemas.microsoft.com/office/drawing/2014/chart" uri="{C3380CC4-5D6E-409C-BE32-E72D297353CC}">
              <c16:uniqueId val="{00000001-5D9D-4F8E-B9EE-696912BCB1D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242.34</c:v>
                </c:pt>
                <c:pt idx="3">
                  <c:v>310.70999999999998</c:v>
                </c:pt>
                <c:pt idx="4">
                  <c:v>383.45</c:v>
                </c:pt>
              </c:numCache>
            </c:numRef>
          </c:val>
          <c:extLst>
            <c:ext xmlns:c16="http://schemas.microsoft.com/office/drawing/2014/chart" uri="{C3380CC4-5D6E-409C-BE32-E72D297353CC}">
              <c16:uniqueId val="{00000000-1A10-4A77-B3F2-388067E85B8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89.72</c:v>
                </c:pt>
                <c:pt idx="3">
                  <c:v>100.47</c:v>
                </c:pt>
                <c:pt idx="4">
                  <c:v>122.71</c:v>
                </c:pt>
              </c:numCache>
            </c:numRef>
          </c:val>
          <c:smooth val="0"/>
          <c:extLst>
            <c:ext xmlns:c16="http://schemas.microsoft.com/office/drawing/2014/chart" uri="{C3380CC4-5D6E-409C-BE32-E72D297353CC}">
              <c16:uniqueId val="{00000001-1A10-4A77-B3F2-388067E85B8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285.58</c:v>
                </c:pt>
                <c:pt idx="3">
                  <c:v>385.88</c:v>
                </c:pt>
                <c:pt idx="4">
                  <c:v>185.84</c:v>
                </c:pt>
              </c:numCache>
            </c:numRef>
          </c:val>
          <c:extLst>
            <c:ext xmlns:c16="http://schemas.microsoft.com/office/drawing/2014/chart" uri="{C3380CC4-5D6E-409C-BE32-E72D297353CC}">
              <c16:uniqueId val="{00000000-95BD-42AC-AEE0-10FB3140BFF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270.57</c:v>
                </c:pt>
                <c:pt idx="3">
                  <c:v>294.27</c:v>
                </c:pt>
                <c:pt idx="4">
                  <c:v>294.08999999999997</c:v>
                </c:pt>
              </c:numCache>
            </c:numRef>
          </c:val>
          <c:smooth val="0"/>
          <c:extLst>
            <c:ext xmlns:c16="http://schemas.microsoft.com/office/drawing/2014/chart" uri="{C3380CC4-5D6E-409C-BE32-E72D297353CC}">
              <c16:uniqueId val="{00000001-95BD-42AC-AEE0-10FB3140BFF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100</c:v>
                </c:pt>
                <c:pt idx="3">
                  <c:v>100</c:v>
                </c:pt>
                <c:pt idx="4">
                  <c:v>100</c:v>
                </c:pt>
              </c:numCache>
            </c:numRef>
          </c:val>
          <c:extLst>
            <c:ext xmlns:c16="http://schemas.microsoft.com/office/drawing/2014/chart" uri="{C3380CC4-5D6E-409C-BE32-E72D297353CC}">
              <c16:uniqueId val="{00000000-141D-4A0E-B5EF-F3161E373E6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62.5</c:v>
                </c:pt>
                <c:pt idx="3">
                  <c:v>60.59</c:v>
                </c:pt>
                <c:pt idx="4">
                  <c:v>60</c:v>
                </c:pt>
              </c:numCache>
            </c:numRef>
          </c:val>
          <c:smooth val="0"/>
          <c:extLst>
            <c:ext xmlns:c16="http://schemas.microsoft.com/office/drawing/2014/chart" uri="{C3380CC4-5D6E-409C-BE32-E72D297353CC}">
              <c16:uniqueId val="{00000001-141D-4A0E-B5EF-F3161E373E6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191.65</c:v>
                </c:pt>
                <c:pt idx="3">
                  <c:v>192.84</c:v>
                </c:pt>
                <c:pt idx="4">
                  <c:v>179.35</c:v>
                </c:pt>
              </c:numCache>
            </c:numRef>
          </c:val>
          <c:extLst>
            <c:ext xmlns:c16="http://schemas.microsoft.com/office/drawing/2014/chart" uri="{C3380CC4-5D6E-409C-BE32-E72D297353CC}">
              <c16:uniqueId val="{00000000-D590-468F-B13C-8A0FC5BFC08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269.33</c:v>
                </c:pt>
                <c:pt idx="3">
                  <c:v>280.23</c:v>
                </c:pt>
                <c:pt idx="4">
                  <c:v>282.70999999999998</c:v>
                </c:pt>
              </c:numCache>
            </c:numRef>
          </c:val>
          <c:smooth val="0"/>
          <c:extLst>
            <c:ext xmlns:c16="http://schemas.microsoft.com/office/drawing/2014/chart" uri="{C3380CC4-5D6E-409C-BE32-E72D297353CC}">
              <c16:uniqueId val="{00000001-D590-468F-B13C-8A0FC5BFC08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44.21</c:v>
                </c:pt>
                <c:pt idx="3">
                  <c:v>50.59</c:v>
                </c:pt>
                <c:pt idx="4">
                  <c:v>51.11</c:v>
                </c:pt>
              </c:numCache>
            </c:numRef>
          </c:val>
          <c:extLst>
            <c:ext xmlns:c16="http://schemas.microsoft.com/office/drawing/2014/chart" uri="{C3380CC4-5D6E-409C-BE32-E72D297353CC}">
              <c16:uniqueId val="{00000000-C43D-4895-A590-54BC2B3F559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59.64</c:v>
                </c:pt>
                <c:pt idx="3">
                  <c:v>58.19</c:v>
                </c:pt>
                <c:pt idx="4">
                  <c:v>56.52</c:v>
                </c:pt>
              </c:numCache>
            </c:numRef>
          </c:val>
          <c:smooth val="0"/>
          <c:extLst>
            <c:ext xmlns:c16="http://schemas.microsoft.com/office/drawing/2014/chart" uri="{C3380CC4-5D6E-409C-BE32-E72D297353CC}">
              <c16:uniqueId val="{00000001-C43D-4895-A590-54BC2B3F559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100</c:v>
                </c:pt>
                <c:pt idx="3">
                  <c:v>100</c:v>
                </c:pt>
                <c:pt idx="4">
                  <c:v>100</c:v>
                </c:pt>
              </c:numCache>
            </c:numRef>
          </c:val>
          <c:extLst>
            <c:ext xmlns:c16="http://schemas.microsoft.com/office/drawing/2014/chart" uri="{C3380CC4-5D6E-409C-BE32-E72D297353CC}">
              <c16:uniqueId val="{00000000-49B5-4915-93BE-231DD24E0D1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90.63</c:v>
                </c:pt>
                <c:pt idx="3">
                  <c:v>87.8</c:v>
                </c:pt>
                <c:pt idx="4">
                  <c:v>88.43</c:v>
                </c:pt>
              </c:numCache>
            </c:numRef>
          </c:val>
          <c:smooth val="0"/>
          <c:extLst>
            <c:ext xmlns:c16="http://schemas.microsoft.com/office/drawing/2014/chart" uri="{C3380CC4-5D6E-409C-BE32-E72D297353CC}">
              <c16:uniqueId val="{00000001-49B5-4915-93BE-231DD24E0D1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【286.17】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【19.84】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F16" zoomScale="98" zoomScaleNormal="98"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茨城県　常陸太田市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特定地域生活排水処理</v>
      </c>
      <c r="Q8" s="40"/>
      <c r="R8" s="40"/>
      <c r="S8" s="40"/>
      <c r="T8" s="40"/>
      <c r="U8" s="40"/>
      <c r="V8" s="40"/>
      <c r="W8" s="40" t="str">
        <f>データ!L6</f>
        <v>K2</v>
      </c>
      <c r="X8" s="40"/>
      <c r="Y8" s="40"/>
      <c r="Z8" s="40"/>
      <c r="AA8" s="40"/>
      <c r="AB8" s="40"/>
      <c r="AC8" s="40"/>
      <c r="AD8" s="41" t="str">
        <f>データ!$M$6</f>
        <v>非設置</v>
      </c>
      <c r="AE8" s="41"/>
      <c r="AF8" s="41"/>
      <c r="AG8" s="41"/>
      <c r="AH8" s="41"/>
      <c r="AI8" s="41"/>
      <c r="AJ8" s="41"/>
      <c r="AK8" s="3"/>
      <c r="AL8" s="42">
        <f>データ!S6</f>
        <v>49236</v>
      </c>
      <c r="AM8" s="42"/>
      <c r="AN8" s="42"/>
      <c r="AO8" s="42"/>
      <c r="AP8" s="42"/>
      <c r="AQ8" s="42"/>
      <c r="AR8" s="42"/>
      <c r="AS8" s="42"/>
      <c r="AT8" s="35">
        <f>データ!T6</f>
        <v>371.99</v>
      </c>
      <c r="AU8" s="35"/>
      <c r="AV8" s="35"/>
      <c r="AW8" s="35"/>
      <c r="AX8" s="35"/>
      <c r="AY8" s="35"/>
      <c r="AZ8" s="35"/>
      <c r="BA8" s="35"/>
      <c r="BB8" s="35">
        <f>データ!U6</f>
        <v>132.36000000000001</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38.96</v>
      </c>
      <c r="J10" s="35"/>
      <c r="K10" s="35"/>
      <c r="L10" s="35"/>
      <c r="M10" s="35"/>
      <c r="N10" s="35"/>
      <c r="O10" s="35"/>
      <c r="P10" s="35">
        <f>データ!P6</f>
        <v>6.32</v>
      </c>
      <c r="Q10" s="35"/>
      <c r="R10" s="35"/>
      <c r="S10" s="35"/>
      <c r="T10" s="35"/>
      <c r="U10" s="35"/>
      <c r="V10" s="35"/>
      <c r="W10" s="35">
        <f>データ!Q6</f>
        <v>100</v>
      </c>
      <c r="X10" s="35"/>
      <c r="Y10" s="35"/>
      <c r="Z10" s="35"/>
      <c r="AA10" s="35"/>
      <c r="AB10" s="35"/>
      <c r="AC10" s="35"/>
      <c r="AD10" s="42">
        <f>データ!R6</f>
        <v>3300</v>
      </c>
      <c r="AE10" s="42"/>
      <c r="AF10" s="42"/>
      <c r="AG10" s="42"/>
      <c r="AH10" s="42"/>
      <c r="AI10" s="42"/>
      <c r="AJ10" s="42"/>
      <c r="AK10" s="2"/>
      <c r="AL10" s="42">
        <f>データ!V6</f>
        <v>3092</v>
      </c>
      <c r="AM10" s="42"/>
      <c r="AN10" s="42"/>
      <c r="AO10" s="42"/>
      <c r="AP10" s="42"/>
      <c r="AQ10" s="42"/>
      <c r="AR10" s="42"/>
      <c r="AS10" s="42"/>
      <c r="AT10" s="35">
        <f>データ!W6</f>
        <v>4.6399999999999997</v>
      </c>
      <c r="AU10" s="35"/>
      <c r="AV10" s="35"/>
      <c r="AW10" s="35"/>
      <c r="AX10" s="35"/>
      <c r="AY10" s="35"/>
      <c r="AZ10" s="35"/>
      <c r="BA10" s="35"/>
      <c r="BB10" s="35">
        <f>データ!X6</f>
        <v>666.38</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114</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115</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【98.81】</v>
      </c>
      <c r="F85" s="12" t="str">
        <f>データ!AT6</f>
        <v>【102.81】</v>
      </c>
      <c r="G85" s="12" t="str">
        <f>データ!BE6</f>
        <v>【112.20】</v>
      </c>
      <c r="H85" s="12" t="str">
        <f>データ!BP6</f>
        <v>【310.14】</v>
      </c>
      <c r="I85" s="12" t="str">
        <f>データ!CA6</f>
        <v>【57.71】</v>
      </c>
      <c r="J85" s="12" t="str">
        <f>データ!CL6</f>
        <v>【286.17】</v>
      </c>
      <c r="K85" s="12" t="str">
        <f>データ!CW6</f>
        <v>【56.80】</v>
      </c>
      <c r="L85" s="12" t="str">
        <f>データ!DH6</f>
        <v>【83.38】</v>
      </c>
      <c r="M85" s="12" t="str">
        <f>データ!DS6</f>
        <v>【19.84】</v>
      </c>
      <c r="N85" s="12" t="str">
        <f>データ!ED6</f>
        <v>【-】</v>
      </c>
      <c r="O85" s="12" t="str">
        <f>データ!EO6</f>
        <v>【-】</v>
      </c>
    </row>
  </sheetData>
  <sheetProtection algorithmName="SHA-512" hashValue="4+oDUu8AxcgdZ+OsxvamRKUktVI8f0C0iwInbkUyGAEopaAjHHGWfQ/yH2iQTogWBFRgY3nhX+SHw1xoL0J5pg==" saltValue="oW+X/goavTirQxGo3v97C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82121</v>
      </c>
      <c r="D6" s="19">
        <f t="shared" si="3"/>
        <v>46</v>
      </c>
      <c r="E6" s="19">
        <f t="shared" si="3"/>
        <v>18</v>
      </c>
      <c r="F6" s="19">
        <f t="shared" si="3"/>
        <v>0</v>
      </c>
      <c r="G6" s="19">
        <f t="shared" si="3"/>
        <v>0</v>
      </c>
      <c r="H6" s="19" t="str">
        <f t="shared" si="3"/>
        <v>茨城県　常陸太田市</v>
      </c>
      <c r="I6" s="19" t="str">
        <f t="shared" si="3"/>
        <v>法適用</v>
      </c>
      <c r="J6" s="19" t="str">
        <f t="shared" si="3"/>
        <v>下水道事業</v>
      </c>
      <c r="K6" s="19" t="str">
        <f t="shared" si="3"/>
        <v>特定地域生活排水処理</v>
      </c>
      <c r="L6" s="19" t="str">
        <f t="shared" si="3"/>
        <v>K2</v>
      </c>
      <c r="M6" s="19" t="str">
        <f t="shared" si="3"/>
        <v>非設置</v>
      </c>
      <c r="N6" s="20" t="str">
        <f t="shared" si="3"/>
        <v>-</v>
      </c>
      <c r="O6" s="20">
        <f t="shared" si="3"/>
        <v>38.96</v>
      </c>
      <c r="P6" s="20">
        <f t="shared" si="3"/>
        <v>6.32</v>
      </c>
      <c r="Q6" s="20">
        <f t="shared" si="3"/>
        <v>100</v>
      </c>
      <c r="R6" s="20">
        <f t="shared" si="3"/>
        <v>3300</v>
      </c>
      <c r="S6" s="20">
        <f t="shared" si="3"/>
        <v>49236</v>
      </c>
      <c r="T6" s="20">
        <f t="shared" si="3"/>
        <v>371.99</v>
      </c>
      <c r="U6" s="20">
        <f t="shared" si="3"/>
        <v>132.36000000000001</v>
      </c>
      <c r="V6" s="20">
        <f t="shared" si="3"/>
        <v>3092</v>
      </c>
      <c r="W6" s="20">
        <f t="shared" si="3"/>
        <v>4.6399999999999997</v>
      </c>
      <c r="X6" s="20">
        <f t="shared" si="3"/>
        <v>666.38</v>
      </c>
      <c r="Y6" s="21" t="str">
        <f>IF(Y7="",NA(),Y7)</f>
        <v>-</v>
      </c>
      <c r="Z6" s="21" t="str">
        <f t="shared" ref="Z6:AH6" si="4">IF(Z7="",NA(),Z7)</f>
        <v>-</v>
      </c>
      <c r="AA6" s="21">
        <f t="shared" si="4"/>
        <v>139.69</v>
      </c>
      <c r="AB6" s="21">
        <f t="shared" si="4"/>
        <v>122.85</v>
      </c>
      <c r="AC6" s="21">
        <f t="shared" si="4"/>
        <v>127.06</v>
      </c>
      <c r="AD6" s="21" t="str">
        <f t="shared" si="4"/>
        <v>-</v>
      </c>
      <c r="AE6" s="21" t="str">
        <f t="shared" si="4"/>
        <v>-</v>
      </c>
      <c r="AF6" s="21">
        <f t="shared" si="4"/>
        <v>96.05</v>
      </c>
      <c r="AG6" s="21">
        <f t="shared" si="4"/>
        <v>99.03</v>
      </c>
      <c r="AH6" s="21">
        <f t="shared" si="4"/>
        <v>100.41</v>
      </c>
      <c r="AI6" s="20" t="str">
        <f>IF(AI7="","",IF(AI7="-","【-】","【"&amp;SUBSTITUTE(TEXT(AI7,"#,##0.00"),"-","△")&amp;"】"))</f>
        <v>【98.81】</v>
      </c>
      <c r="AJ6" s="21" t="str">
        <f>IF(AJ7="",NA(),AJ7)</f>
        <v>-</v>
      </c>
      <c r="AK6" s="21" t="str">
        <f t="shared" ref="AK6:AS6" si="5">IF(AK7="",NA(),AK7)</f>
        <v>-</v>
      </c>
      <c r="AL6" s="21">
        <f t="shared" si="5"/>
        <v>33.15</v>
      </c>
      <c r="AM6" s="20">
        <f t="shared" si="5"/>
        <v>0</v>
      </c>
      <c r="AN6" s="20">
        <f t="shared" si="5"/>
        <v>0</v>
      </c>
      <c r="AO6" s="21" t="str">
        <f t="shared" si="5"/>
        <v>-</v>
      </c>
      <c r="AP6" s="21" t="str">
        <f t="shared" si="5"/>
        <v>-</v>
      </c>
      <c r="AQ6" s="21">
        <f t="shared" si="5"/>
        <v>123.82</v>
      </c>
      <c r="AR6" s="21">
        <f t="shared" si="5"/>
        <v>74.239999999999995</v>
      </c>
      <c r="AS6" s="21">
        <f t="shared" si="5"/>
        <v>83.92</v>
      </c>
      <c r="AT6" s="20" t="str">
        <f>IF(AT7="","",IF(AT7="-","【-】","【"&amp;SUBSTITUTE(TEXT(AT7,"#,##0.00"),"-","△")&amp;"】"))</f>
        <v>【102.81】</v>
      </c>
      <c r="AU6" s="21" t="str">
        <f>IF(AU7="",NA(),AU7)</f>
        <v>-</v>
      </c>
      <c r="AV6" s="21" t="str">
        <f t="shared" ref="AV6:BD6" si="6">IF(AV7="",NA(),AV7)</f>
        <v>-</v>
      </c>
      <c r="AW6" s="21">
        <f t="shared" si="6"/>
        <v>242.34</v>
      </c>
      <c r="AX6" s="21">
        <f t="shared" si="6"/>
        <v>310.70999999999998</v>
      </c>
      <c r="AY6" s="21">
        <f t="shared" si="6"/>
        <v>383.45</v>
      </c>
      <c r="AZ6" s="21" t="str">
        <f t="shared" si="6"/>
        <v>-</v>
      </c>
      <c r="BA6" s="21" t="str">
        <f t="shared" si="6"/>
        <v>-</v>
      </c>
      <c r="BB6" s="21">
        <f t="shared" si="6"/>
        <v>89.72</v>
      </c>
      <c r="BC6" s="21">
        <f t="shared" si="6"/>
        <v>100.47</v>
      </c>
      <c r="BD6" s="21">
        <f t="shared" si="6"/>
        <v>122.71</v>
      </c>
      <c r="BE6" s="20" t="str">
        <f>IF(BE7="","",IF(BE7="-","【-】","【"&amp;SUBSTITUTE(TEXT(BE7,"#,##0.00"),"-","△")&amp;"】"))</f>
        <v>【112.20】</v>
      </c>
      <c r="BF6" s="21" t="str">
        <f>IF(BF7="",NA(),BF7)</f>
        <v>-</v>
      </c>
      <c r="BG6" s="21" t="str">
        <f t="shared" ref="BG6:BO6" si="7">IF(BG7="",NA(),BG7)</f>
        <v>-</v>
      </c>
      <c r="BH6" s="21">
        <f t="shared" si="7"/>
        <v>285.58</v>
      </c>
      <c r="BI6" s="21">
        <f t="shared" si="7"/>
        <v>385.88</v>
      </c>
      <c r="BJ6" s="21">
        <f t="shared" si="7"/>
        <v>185.84</v>
      </c>
      <c r="BK6" s="21" t="str">
        <f t="shared" si="7"/>
        <v>-</v>
      </c>
      <c r="BL6" s="21" t="str">
        <f t="shared" si="7"/>
        <v>-</v>
      </c>
      <c r="BM6" s="21">
        <f t="shared" si="7"/>
        <v>270.57</v>
      </c>
      <c r="BN6" s="21">
        <f t="shared" si="7"/>
        <v>294.27</v>
      </c>
      <c r="BO6" s="21">
        <f t="shared" si="7"/>
        <v>294.08999999999997</v>
      </c>
      <c r="BP6" s="20" t="str">
        <f>IF(BP7="","",IF(BP7="-","【-】","【"&amp;SUBSTITUTE(TEXT(BP7,"#,##0.00"),"-","△")&amp;"】"))</f>
        <v>【310.14】</v>
      </c>
      <c r="BQ6" s="21" t="str">
        <f>IF(BQ7="",NA(),BQ7)</f>
        <v>-</v>
      </c>
      <c r="BR6" s="21" t="str">
        <f t="shared" ref="BR6:BZ6" si="8">IF(BR7="",NA(),BR7)</f>
        <v>-</v>
      </c>
      <c r="BS6" s="21">
        <f t="shared" si="8"/>
        <v>100</v>
      </c>
      <c r="BT6" s="21">
        <f t="shared" si="8"/>
        <v>100</v>
      </c>
      <c r="BU6" s="21">
        <f t="shared" si="8"/>
        <v>100</v>
      </c>
      <c r="BV6" s="21" t="str">
        <f t="shared" si="8"/>
        <v>-</v>
      </c>
      <c r="BW6" s="21" t="str">
        <f t="shared" si="8"/>
        <v>-</v>
      </c>
      <c r="BX6" s="21">
        <f t="shared" si="8"/>
        <v>62.5</v>
      </c>
      <c r="BY6" s="21">
        <f t="shared" si="8"/>
        <v>60.59</v>
      </c>
      <c r="BZ6" s="21">
        <f t="shared" si="8"/>
        <v>60</v>
      </c>
      <c r="CA6" s="20" t="str">
        <f>IF(CA7="","",IF(CA7="-","【-】","【"&amp;SUBSTITUTE(TEXT(CA7,"#,##0.00"),"-","△")&amp;"】"))</f>
        <v>【57.71】</v>
      </c>
      <c r="CB6" s="21" t="str">
        <f>IF(CB7="",NA(),CB7)</f>
        <v>-</v>
      </c>
      <c r="CC6" s="21" t="str">
        <f t="shared" ref="CC6:CK6" si="9">IF(CC7="",NA(),CC7)</f>
        <v>-</v>
      </c>
      <c r="CD6" s="21">
        <f t="shared" si="9"/>
        <v>191.65</v>
      </c>
      <c r="CE6" s="21">
        <f t="shared" si="9"/>
        <v>192.84</v>
      </c>
      <c r="CF6" s="21">
        <f t="shared" si="9"/>
        <v>179.35</v>
      </c>
      <c r="CG6" s="21" t="str">
        <f t="shared" si="9"/>
        <v>-</v>
      </c>
      <c r="CH6" s="21" t="str">
        <f t="shared" si="9"/>
        <v>-</v>
      </c>
      <c r="CI6" s="21">
        <f t="shared" si="9"/>
        <v>269.33</v>
      </c>
      <c r="CJ6" s="21">
        <f t="shared" si="9"/>
        <v>280.23</v>
      </c>
      <c r="CK6" s="21">
        <f t="shared" si="9"/>
        <v>282.70999999999998</v>
      </c>
      <c r="CL6" s="20" t="str">
        <f>IF(CL7="","",IF(CL7="-","【-】","【"&amp;SUBSTITUTE(TEXT(CL7,"#,##0.00"),"-","△")&amp;"】"))</f>
        <v>【286.17】</v>
      </c>
      <c r="CM6" s="21" t="str">
        <f>IF(CM7="",NA(),CM7)</f>
        <v>-</v>
      </c>
      <c r="CN6" s="21" t="str">
        <f t="shared" ref="CN6:CV6" si="10">IF(CN7="",NA(),CN7)</f>
        <v>-</v>
      </c>
      <c r="CO6" s="21">
        <f t="shared" si="10"/>
        <v>44.21</v>
      </c>
      <c r="CP6" s="21">
        <f t="shared" si="10"/>
        <v>50.59</v>
      </c>
      <c r="CQ6" s="21">
        <f t="shared" si="10"/>
        <v>51.11</v>
      </c>
      <c r="CR6" s="21" t="str">
        <f t="shared" si="10"/>
        <v>-</v>
      </c>
      <c r="CS6" s="21" t="str">
        <f t="shared" si="10"/>
        <v>-</v>
      </c>
      <c r="CT6" s="21">
        <f t="shared" si="10"/>
        <v>59.64</v>
      </c>
      <c r="CU6" s="21">
        <f t="shared" si="10"/>
        <v>58.19</v>
      </c>
      <c r="CV6" s="21">
        <f t="shared" si="10"/>
        <v>56.52</v>
      </c>
      <c r="CW6" s="20" t="str">
        <f>IF(CW7="","",IF(CW7="-","【-】","【"&amp;SUBSTITUTE(TEXT(CW7,"#,##0.00"),"-","△")&amp;"】"))</f>
        <v>【56.80】</v>
      </c>
      <c r="CX6" s="21" t="str">
        <f>IF(CX7="",NA(),CX7)</f>
        <v>-</v>
      </c>
      <c r="CY6" s="21" t="str">
        <f t="shared" ref="CY6:DG6" si="11">IF(CY7="",NA(),CY7)</f>
        <v>-</v>
      </c>
      <c r="CZ6" s="21">
        <f t="shared" si="11"/>
        <v>100</v>
      </c>
      <c r="DA6" s="21">
        <f t="shared" si="11"/>
        <v>100</v>
      </c>
      <c r="DB6" s="21">
        <f t="shared" si="11"/>
        <v>100</v>
      </c>
      <c r="DC6" s="21" t="str">
        <f t="shared" si="11"/>
        <v>-</v>
      </c>
      <c r="DD6" s="21" t="str">
        <f t="shared" si="11"/>
        <v>-</v>
      </c>
      <c r="DE6" s="21">
        <f t="shared" si="11"/>
        <v>90.63</v>
      </c>
      <c r="DF6" s="21">
        <f t="shared" si="11"/>
        <v>87.8</v>
      </c>
      <c r="DG6" s="21">
        <f t="shared" si="11"/>
        <v>88.43</v>
      </c>
      <c r="DH6" s="20" t="str">
        <f>IF(DH7="","",IF(DH7="-","【-】","【"&amp;SUBSTITUTE(TEXT(DH7,"#,##0.00"),"-","△")&amp;"】"))</f>
        <v>【83.38】</v>
      </c>
      <c r="DI6" s="21" t="str">
        <f>IF(DI7="",NA(),DI7)</f>
        <v>-</v>
      </c>
      <c r="DJ6" s="21" t="str">
        <f t="shared" ref="DJ6:DR6" si="12">IF(DJ7="",NA(),DJ7)</f>
        <v>-</v>
      </c>
      <c r="DK6" s="21">
        <f t="shared" si="12"/>
        <v>4.8099999999999996</v>
      </c>
      <c r="DL6" s="21">
        <f t="shared" si="12"/>
        <v>9.11</v>
      </c>
      <c r="DM6" s="21">
        <f t="shared" si="12"/>
        <v>13.06</v>
      </c>
      <c r="DN6" s="21" t="str">
        <f t="shared" si="12"/>
        <v>-</v>
      </c>
      <c r="DO6" s="21" t="str">
        <f t="shared" si="12"/>
        <v>-</v>
      </c>
      <c r="DP6" s="21">
        <f t="shared" si="12"/>
        <v>23.76</v>
      </c>
      <c r="DQ6" s="21">
        <f t="shared" si="12"/>
        <v>15.74</v>
      </c>
      <c r="DR6" s="21">
        <f t="shared" si="12"/>
        <v>21.02</v>
      </c>
      <c r="DS6" s="20" t="str">
        <f>IF(DS7="","",IF(DS7="-","【-】","【"&amp;SUBSTITUTE(TEXT(DS7,"#,##0.00"),"-","△")&amp;"】"))</f>
        <v>【19.84】</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2021</v>
      </c>
      <c r="C7" s="23">
        <v>82121</v>
      </c>
      <c r="D7" s="23">
        <v>46</v>
      </c>
      <c r="E7" s="23">
        <v>18</v>
      </c>
      <c r="F7" s="23">
        <v>0</v>
      </c>
      <c r="G7" s="23">
        <v>0</v>
      </c>
      <c r="H7" s="23" t="s">
        <v>96</v>
      </c>
      <c r="I7" s="23" t="s">
        <v>97</v>
      </c>
      <c r="J7" s="23" t="s">
        <v>98</v>
      </c>
      <c r="K7" s="23" t="s">
        <v>99</v>
      </c>
      <c r="L7" s="23" t="s">
        <v>100</v>
      </c>
      <c r="M7" s="23" t="s">
        <v>101</v>
      </c>
      <c r="N7" s="24" t="s">
        <v>102</v>
      </c>
      <c r="O7" s="24">
        <v>38.96</v>
      </c>
      <c r="P7" s="24">
        <v>6.32</v>
      </c>
      <c r="Q7" s="24">
        <v>100</v>
      </c>
      <c r="R7" s="24">
        <v>3300</v>
      </c>
      <c r="S7" s="24">
        <v>49236</v>
      </c>
      <c r="T7" s="24">
        <v>371.99</v>
      </c>
      <c r="U7" s="24">
        <v>132.36000000000001</v>
      </c>
      <c r="V7" s="24">
        <v>3092</v>
      </c>
      <c r="W7" s="24">
        <v>4.6399999999999997</v>
      </c>
      <c r="X7" s="24">
        <v>666.38</v>
      </c>
      <c r="Y7" s="24" t="s">
        <v>102</v>
      </c>
      <c r="Z7" s="24" t="s">
        <v>102</v>
      </c>
      <c r="AA7" s="24">
        <v>139.69</v>
      </c>
      <c r="AB7" s="24">
        <v>122.85</v>
      </c>
      <c r="AC7" s="24">
        <v>127.06</v>
      </c>
      <c r="AD7" s="24" t="s">
        <v>102</v>
      </c>
      <c r="AE7" s="24" t="s">
        <v>102</v>
      </c>
      <c r="AF7" s="24">
        <v>96.05</v>
      </c>
      <c r="AG7" s="24">
        <v>99.03</v>
      </c>
      <c r="AH7" s="24">
        <v>100.41</v>
      </c>
      <c r="AI7" s="24">
        <v>98.81</v>
      </c>
      <c r="AJ7" s="24" t="s">
        <v>102</v>
      </c>
      <c r="AK7" s="24" t="s">
        <v>102</v>
      </c>
      <c r="AL7" s="24">
        <v>33.15</v>
      </c>
      <c r="AM7" s="24">
        <v>0</v>
      </c>
      <c r="AN7" s="24">
        <v>0</v>
      </c>
      <c r="AO7" s="24" t="s">
        <v>102</v>
      </c>
      <c r="AP7" s="24" t="s">
        <v>102</v>
      </c>
      <c r="AQ7" s="24">
        <v>123.82</v>
      </c>
      <c r="AR7" s="24">
        <v>74.239999999999995</v>
      </c>
      <c r="AS7" s="24">
        <v>83.92</v>
      </c>
      <c r="AT7" s="24">
        <v>102.81</v>
      </c>
      <c r="AU7" s="24" t="s">
        <v>102</v>
      </c>
      <c r="AV7" s="24" t="s">
        <v>102</v>
      </c>
      <c r="AW7" s="24">
        <v>242.34</v>
      </c>
      <c r="AX7" s="24">
        <v>310.70999999999998</v>
      </c>
      <c r="AY7" s="24">
        <v>383.45</v>
      </c>
      <c r="AZ7" s="24" t="s">
        <v>102</v>
      </c>
      <c r="BA7" s="24" t="s">
        <v>102</v>
      </c>
      <c r="BB7" s="24">
        <v>89.72</v>
      </c>
      <c r="BC7" s="24">
        <v>100.47</v>
      </c>
      <c r="BD7" s="24">
        <v>122.71</v>
      </c>
      <c r="BE7" s="24">
        <v>112.2</v>
      </c>
      <c r="BF7" s="24" t="s">
        <v>102</v>
      </c>
      <c r="BG7" s="24" t="s">
        <v>102</v>
      </c>
      <c r="BH7" s="24">
        <v>285.58</v>
      </c>
      <c r="BI7" s="24">
        <v>385.88</v>
      </c>
      <c r="BJ7" s="24">
        <v>185.84</v>
      </c>
      <c r="BK7" s="24" t="s">
        <v>102</v>
      </c>
      <c r="BL7" s="24" t="s">
        <v>102</v>
      </c>
      <c r="BM7" s="24">
        <v>270.57</v>
      </c>
      <c r="BN7" s="24">
        <v>294.27</v>
      </c>
      <c r="BO7" s="24">
        <v>294.08999999999997</v>
      </c>
      <c r="BP7" s="24">
        <v>310.14</v>
      </c>
      <c r="BQ7" s="24" t="s">
        <v>102</v>
      </c>
      <c r="BR7" s="24" t="s">
        <v>102</v>
      </c>
      <c r="BS7" s="24">
        <v>100</v>
      </c>
      <c r="BT7" s="24">
        <v>100</v>
      </c>
      <c r="BU7" s="24">
        <v>100</v>
      </c>
      <c r="BV7" s="24" t="s">
        <v>102</v>
      </c>
      <c r="BW7" s="24" t="s">
        <v>102</v>
      </c>
      <c r="BX7" s="24">
        <v>62.5</v>
      </c>
      <c r="BY7" s="24">
        <v>60.59</v>
      </c>
      <c r="BZ7" s="24">
        <v>60</v>
      </c>
      <c r="CA7" s="24">
        <v>57.71</v>
      </c>
      <c r="CB7" s="24" t="s">
        <v>102</v>
      </c>
      <c r="CC7" s="24" t="s">
        <v>102</v>
      </c>
      <c r="CD7" s="24">
        <v>191.65</v>
      </c>
      <c r="CE7" s="24">
        <v>192.84</v>
      </c>
      <c r="CF7" s="24">
        <v>179.35</v>
      </c>
      <c r="CG7" s="24" t="s">
        <v>102</v>
      </c>
      <c r="CH7" s="24" t="s">
        <v>102</v>
      </c>
      <c r="CI7" s="24">
        <v>269.33</v>
      </c>
      <c r="CJ7" s="24">
        <v>280.23</v>
      </c>
      <c r="CK7" s="24">
        <v>282.70999999999998</v>
      </c>
      <c r="CL7" s="24">
        <v>286.17</v>
      </c>
      <c r="CM7" s="24" t="s">
        <v>102</v>
      </c>
      <c r="CN7" s="24" t="s">
        <v>102</v>
      </c>
      <c r="CO7" s="24">
        <v>44.21</v>
      </c>
      <c r="CP7" s="24">
        <v>50.59</v>
      </c>
      <c r="CQ7" s="24">
        <v>51.11</v>
      </c>
      <c r="CR7" s="24" t="s">
        <v>102</v>
      </c>
      <c r="CS7" s="24" t="s">
        <v>102</v>
      </c>
      <c r="CT7" s="24">
        <v>59.64</v>
      </c>
      <c r="CU7" s="24">
        <v>58.19</v>
      </c>
      <c r="CV7" s="24">
        <v>56.52</v>
      </c>
      <c r="CW7" s="24">
        <v>56.8</v>
      </c>
      <c r="CX7" s="24" t="s">
        <v>102</v>
      </c>
      <c r="CY7" s="24" t="s">
        <v>102</v>
      </c>
      <c r="CZ7" s="24">
        <v>100</v>
      </c>
      <c r="DA7" s="24">
        <v>100</v>
      </c>
      <c r="DB7" s="24">
        <v>100</v>
      </c>
      <c r="DC7" s="24" t="s">
        <v>102</v>
      </c>
      <c r="DD7" s="24" t="s">
        <v>102</v>
      </c>
      <c r="DE7" s="24">
        <v>90.63</v>
      </c>
      <c r="DF7" s="24">
        <v>87.8</v>
      </c>
      <c r="DG7" s="24">
        <v>88.43</v>
      </c>
      <c r="DH7" s="24">
        <v>83.38</v>
      </c>
      <c r="DI7" s="24" t="s">
        <v>102</v>
      </c>
      <c r="DJ7" s="24" t="s">
        <v>102</v>
      </c>
      <c r="DK7" s="24">
        <v>4.8099999999999996</v>
      </c>
      <c r="DL7" s="24">
        <v>9.11</v>
      </c>
      <c r="DM7" s="24">
        <v>13.06</v>
      </c>
      <c r="DN7" s="24" t="s">
        <v>102</v>
      </c>
      <c r="DO7" s="24" t="s">
        <v>102</v>
      </c>
      <c r="DP7" s="24">
        <v>23.76</v>
      </c>
      <c r="DQ7" s="24">
        <v>15.74</v>
      </c>
      <c r="DR7" s="24">
        <v>21.02</v>
      </c>
      <c r="DS7" s="24">
        <v>19.84</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2023-01-24T06:46:36Z</cp:lastPrinted>
  <dcterms:created xsi:type="dcterms:W3CDTF">2022-12-01T01:40:47Z</dcterms:created>
  <dcterms:modified xsi:type="dcterms:W3CDTF">2023-02-01T01:49:23Z</dcterms:modified>
  <cp:category/>
</cp:coreProperties>
</file>