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10_常陸太田市\"/>
    </mc:Choice>
  </mc:AlternateContent>
  <workbookProtection workbookAlgorithmName="SHA-512" workbookHashValue="n1GmtxbpDYCxKjEK+YS4E+X1X9FTIl2oDENSMNtWMmrjrJTXYvo0jQ5oM3BWVkcjHG/L8+JrXNSMm61SRqZ+bA==" workbookSaltValue="msOM1dXFpe/N9kfPuMN55Q=="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Q6" i="5"/>
  <c r="W10" i="4" s="1"/>
  <c r="P6" i="5"/>
  <c r="P10" i="4" s="1"/>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E85" i="4"/>
  <c r="BB10" i="4"/>
  <c r="AD10" i="4"/>
  <c r="W8" i="4"/>
  <c r="B8"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<sst xmlns="http://schemas.openxmlformats.org/spreadsheetml/2006/main" count="278" uniqueCount="116">
  <si>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</si>
  <si>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</si>
  <si>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</si>
  <si>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</si>
  <si>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</si>
  <si>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</si>
  <si>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</si>
  <si>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</si>
  <si>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</si>
  <si>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</si>
  <si>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</si>
  <si>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</si>
  <si>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</si>
  <si>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</si>
  <si>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</si>
  <si>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</si>
  <si>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</si>
  <si>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</si>
  <si>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</si>
  <si>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</si>
  <si>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</si>
  <si>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</si>
  <si>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</si>
  <si>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</si>
  <si>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</si>
  <si>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</si>
  <si>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</si>
  <si>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</si>
  <si>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</si>
  <si>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</si>
  <si>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</si>
  <si>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</si>
  <si>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</si>
  <si>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</si>
  <si>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</si>
  <si>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</si>
  <si>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</si>
  <si>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</si>
  <si>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</si>
  <si>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</si>
  <si>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</si>
  <si>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</si>
  <si>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</si>
  <si>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</si>
  <si>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</si>
  <si>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</si>
  <si>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</si>
  <si>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</si>
  <si>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</si>
  <si>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</si>
  <si>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</si>
  <si>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</si>
  <si>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</si>
  <si>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</si>
  <si>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</si>
  <si>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</si>
  <si>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</si>
  <si>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</si>
  <si>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</si>
  <si>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</si>
  <si>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</si>
  <si>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</si>
  <si>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</si>
  <si>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</si>
  <si>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</si>
  <si>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</si>
  <si>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</si>
  <si>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</si>
  <si>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</si>
  <si>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</si>
  <si>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</si>
  <si>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</si>
  <si>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</si>
  <si>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</si>
  <si>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</si>
  <si>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</si>
  <si>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</si>
  <si>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</si>
  <si>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</si>
  <si>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</si>
  <si>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</si>
  <si>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</si>
  <si>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</si>
  <si>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</si>
  <si>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</si>
  <si>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</si>
  <si>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</si>
  <si>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</si>
  <si>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</si>
  <si>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</si>
  <si>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</si>
  <si>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</si>
  <si>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</si>
  <si>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</si>
  <si>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</si>
  <si>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</si>
  <si>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</si>
  <si>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</si>
  <si>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</si>
  <si>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</si>
  <si>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</si>
  <si>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</si>
  <si>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</si>
  <si>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</si>
  <si>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</si>
  <si>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</si>
  <si>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</si>
  <si>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</si>
  <si>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</si>
  <si>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</si>
  <si>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</si>
  <si>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</si>
  <si>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</si>
  <si>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超えており,かつ②累積欠損金比率も発生していないため,概ね健全な経営であるが,⑤経費回収率が89.20%と100%を下回っており,一般会計からの補助金など下水道使用料以外の収入に依存している状況にあることから,引続き接続促進と費用削減に努める。
③流動比率は,一般会計からの繰入れにより資産の増加を図ったため,前年度より増加するとともに類似団体平均を大きく上回り,短期的な債務に対しての支払能力は有していると言える。
④企業債残高対事業規模比率は,類似団体平均を大きく下回っているものの,現在,大規模な拡張工事を進め企業債残高も増加する見込みのため,今後の投資規模について注意が必要である。
⑥汚水処理原価は,類似団体平均を下回っているものの,今後,施設の老朽化による修繕費等の費用も増加すると見込まれるため,引続き接続促進と費用削減に努める。
⑧水洗化率は類似団体平均を上回っているが,引続き使用料収入の増加を図るため,市単独の接続促進補助の活用などにより,更なる水洗化率の向上に努める。</t>
    <phoneticPr fontId="4"/>
  </si>
  <si>
    <t>経営の健全性・効率性については,一般会計からの補助金など下水道使用料以外の収入に依存している状況にあるため,更なる接続促進と費用削減に努める。また,施設の老朽化が進んで来るため,将来にわたり持続可能な公共下水道事業となるよう,今後も関係団体と協議しながら,老朽化が進む施設を更新するための財源確保や更新時期の平準化を図り,可能な限り計画的な施設更新に努める。</t>
    <phoneticPr fontId="4"/>
  </si>
  <si>
    <t>②管渠老朽化率は,法定耐用年数を経過した管渠がないため0%であるものの,①有形固定資産減価償却率が増加しているため,今後も関係団体と協議をし,老朽化が進む施設を更新するための財源確保や更新時期の平準化を図り,可能な限り計画的な施設更新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</si>
</sst>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9B8-44D7-9BF6-8309FDCB9E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0.15</c:v>
                </c:pt>
              </c:numCache>
            </c:numRef>
          </c:val>
          <c:smooth val="0"/>
          <c:extLst>
            <c:ext xmlns:c16="http://schemas.microsoft.com/office/drawing/2014/chart" uri="{C3380CC4-5D6E-409C-BE32-E72D297353CC}">
              <c16:uniqueId val="{00000001-C9B8-44D7-9BF6-8309FDCB9E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0A-42C5-B14F-F8C74FD5F5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50.94</c:v>
                </c:pt>
                <c:pt idx="3">
                  <c:v>56.72</c:v>
                </c:pt>
                <c:pt idx="4">
                  <c:v>56.43</c:v>
                </c:pt>
              </c:numCache>
            </c:numRef>
          </c:val>
          <c:smooth val="0"/>
          <c:extLst>
            <c:ext xmlns:c16="http://schemas.microsoft.com/office/drawing/2014/chart" uri="{C3380CC4-5D6E-409C-BE32-E72D297353CC}">
              <c16:uniqueId val="{00000001-8F0A-42C5-B14F-F8C74FD5F5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92.59</c:v>
                </c:pt>
                <c:pt idx="3">
                  <c:v>93.02</c:v>
                </c:pt>
                <c:pt idx="4">
                  <c:v>93.29</c:v>
                </c:pt>
              </c:numCache>
            </c:numRef>
          </c:val>
          <c:extLst>
            <c:ext xmlns:c16="http://schemas.microsoft.com/office/drawing/2014/chart" uri="{C3380CC4-5D6E-409C-BE32-E72D297353CC}">
              <c16:uniqueId val="{00000000-89B6-4833-B52C-C9DA6730E9C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82.55</c:v>
                </c:pt>
                <c:pt idx="3">
                  <c:v>90.72</c:v>
                </c:pt>
                <c:pt idx="4">
                  <c:v>91.07</c:v>
                </c:pt>
              </c:numCache>
            </c:numRef>
          </c:val>
          <c:smooth val="0"/>
          <c:extLst>
            <c:ext xmlns:c16="http://schemas.microsoft.com/office/drawing/2014/chart" uri="{C3380CC4-5D6E-409C-BE32-E72D297353CC}">
              <c16:uniqueId val="{00000001-89B6-4833-B52C-C9DA6730E9C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133.71</c:v>
                </c:pt>
                <c:pt idx="3">
                  <c:v>124.88</c:v>
                </c:pt>
                <c:pt idx="4">
                  <c:v>131.52000000000001</c:v>
                </c:pt>
              </c:numCache>
            </c:numRef>
          </c:val>
          <c:extLst>
            <c:ext xmlns:c16="http://schemas.microsoft.com/office/drawing/2014/chart" uri="{C3380CC4-5D6E-409C-BE32-E72D297353CC}">
              <c16:uniqueId val="{00000000-B8ED-476D-B4E2-6FB9B43F1D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106.57</c:v>
                </c:pt>
                <c:pt idx="3">
                  <c:v>106.5</c:v>
                </c:pt>
                <c:pt idx="4">
                  <c:v>106.22</c:v>
                </c:pt>
              </c:numCache>
            </c:numRef>
          </c:val>
          <c:smooth val="0"/>
          <c:extLst>
            <c:ext xmlns:c16="http://schemas.microsoft.com/office/drawing/2014/chart" uri="{C3380CC4-5D6E-409C-BE32-E72D297353CC}">
              <c16:uniqueId val="{00000001-B8ED-476D-B4E2-6FB9B43F1D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3.12</c:v>
                </c:pt>
                <c:pt idx="3">
                  <c:v>6.03</c:v>
                </c:pt>
                <c:pt idx="4">
                  <c:v>8.89</c:v>
                </c:pt>
              </c:numCache>
            </c:numRef>
          </c:val>
          <c:extLst>
            <c:ext xmlns:c16="http://schemas.microsoft.com/office/drawing/2014/chart" uri="{C3380CC4-5D6E-409C-BE32-E72D297353CC}">
              <c16:uniqueId val="{00000000-7B21-46AA-B354-CADBF94F8A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15.85</c:v>
                </c:pt>
                <c:pt idx="3">
                  <c:v>20.78</c:v>
                </c:pt>
                <c:pt idx="4">
                  <c:v>23.54</c:v>
                </c:pt>
              </c:numCache>
            </c:numRef>
          </c:val>
          <c:smooth val="0"/>
          <c:extLst>
            <c:ext xmlns:c16="http://schemas.microsoft.com/office/drawing/2014/chart" uri="{C3380CC4-5D6E-409C-BE32-E72D297353CC}">
              <c16:uniqueId val="{00000001-7B21-46AA-B354-CADBF94F8A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3EF-4836-9673-8C935CB26E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1.34</c:v>
                </c:pt>
                <c:pt idx="4">
                  <c:v>1.5</c:v>
                </c:pt>
              </c:numCache>
            </c:numRef>
          </c:val>
          <c:smooth val="0"/>
          <c:extLst>
            <c:ext xmlns:c16="http://schemas.microsoft.com/office/drawing/2014/chart" uri="{C3380CC4-5D6E-409C-BE32-E72D297353CC}">
              <c16:uniqueId val="{00000001-B3EF-4836-9673-8C935CB26E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806-423A-8FB2-5AB30E137B0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53.44</c:v>
                </c:pt>
                <c:pt idx="3">
                  <c:v>18.36</c:v>
                </c:pt>
                <c:pt idx="4">
                  <c:v>18.010000000000002</c:v>
                </c:pt>
              </c:numCache>
            </c:numRef>
          </c:val>
          <c:smooth val="0"/>
          <c:extLst>
            <c:ext xmlns:c16="http://schemas.microsoft.com/office/drawing/2014/chart" uri="{C3380CC4-5D6E-409C-BE32-E72D297353CC}">
              <c16:uniqueId val="{00000001-1806-423A-8FB2-5AB30E137B0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43.7</c:v>
                </c:pt>
                <c:pt idx="3">
                  <c:v>103.99</c:v>
                </c:pt>
                <c:pt idx="4">
                  <c:v>225.71</c:v>
                </c:pt>
              </c:numCache>
            </c:numRef>
          </c:val>
          <c:extLst>
            <c:ext xmlns:c16="http://schemas.microsoft.com/office/drawing/2014/chart" uri="{C3380CC4-5D6E-409C-BE32-E72D297353CC}">
              <c16:uniqueId val="{00000000-25B4-405F-8EDB-ACAA415578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47.03</c:v>
                </c:pt>
                <c:pt idx="3">
                  <c:v>55.6</c:v>
                </c:pt>
                <c:pt idx="4">
                  <c:v>59.4</c:v>
                </c:pt>
              </c:numCache>
            </c:numRef>
          </c:val>
          <c:smooth val="0"/>
          <c:extLst>
            <c:ext xmlns:c16="http://schemas.microsoft.com/office/drawing/2014/chart" uri="{C3380CC4-5D6E-409C-BE32-E72D297353CC}">
              <c16:uniqueId val="{00000001-25B4-405F-8EDB-ACAA415578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188.13</c:v>
                </c:pt>
                <c:pt idx="3">
                  <c:v>171.84</c:v>
                </c:pt>
                <c:pt idx="4">
                  <c:v>68.55</c:v>
                </c:pt>
              </c:numCache>
            </c:numRef>
          </c:val>
          <c:extLst>
            <c:ext xmlns:c16="http://schemas.microsoft.com/office/drawing/2014/chart" uri="{C3380CC4-5D6E-409C-BE32-E72D297353CC}">
              <c16:uniqueId val="{00000000-1B1E-41F9-BA78-16A16FF9CA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1001.3</c:v>
                </c:pt>
                <c:pt idx="3">
                  <c:v>789.08</c:v>
                </c:pt>
                <c:pt idx="4">
                  <c:v>747.84</c:v>
                </c:pt>
              </c:numCache>
            </c:numRef>
          </c:val>
          <c:smooth val="0"/>
          <c:extLst>
            <c:ext xmlns:c16="http://schemas.microsoft.com/office/drawing/2014/chart" uri="{C3380CC4-5D6E-409C-BE32-E72D297353CC}">
              <c16:uniqueId val="{00000001-1B1E-41F9-BA78-16A16FF9CA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89.44</c:v>
                </c:pt>
                <c:pt idx="3">
                  <c:v>88.92</c:v>
                </c:pt>
                <c:pt idx="4">
                  <c:v>89.2</c:v>
                </c:pt>
              </c:numCache>
            </c:numRef>
          </c:val>
          <c:extLst>
            <c:ext xmlns:c16="http://schemas.microsoft.com/office/drawing/2014/chart" uri="{C3380CC4-5D6E-409C-BE32-E72D297353CC}">
              <c16:uniqueId val="{00000000-743B-489C-AE0F-75F265E78F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81.88</c:v>
                </c:pt>
                <c:pt idx="3">
                  <c:v>88.25</c:v>
                </c:pt>
                <c:pt idx="4">
                  <c:v>90.17</c:v>
                </c:pt>
              </c:numCache>
            </c:numRef>
          </c:val>
          <c:smooth val="0"/>
          <c:extLst>
            <c:ext xmlns:c16="http://schemas.microsoft.com/office/drawing/2014/chart" uri="{C3380CC4-5D6E-409C-BE32-E72D297353CC}">
              <c16:uniqueId val="{00000001-743B-489C-AE0F-75F265E78F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EFCA-4F1E-AC34-DB43901E5B3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187.55</c:v>
                </c:pt>
                <c:pt idx="3">
                  <c:v>176.37</c:v>
                </c:pt>
                <c:pt idx="4">
                  <c:v>173.17</c:v>
                </c:pt>
              </c:numCache>
            </c:numRef>
          </c:val>
          <c:smooth val="0"/>
          <c:extLst>
            <c:ext xmlns:c16="http://schemas.microsoft.com/office/drawing/2014/chart" uri="{C3380CC4-5D6E-409C-BE32-E72D297353CC}">
              <c16:uniqueId val="{00000001-EFCA-4F1E-AC34-DB43901E5B3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84" zoomScaleNormal="84"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常陸太田市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49236</v>
      </c>
      <c r="AM8" s="37"/>
      <c r="AN8" s="37"/>
      <c r="AO8" s="37"/>
      <c r="AP8" s="37"/>
      <c r="AQ8" s="37"/>
      <c r="AR8" s="37"/>
      <c r="AS8" s="37"/>
      <c r="AT8" s="38">
        <f>データ!T6</f>
        <v>371.99</v>
      </c>
      <c r="AU8" s="38"/>
      <c r="AV8" s="38"/>
      <c r="AW8" s="38"/>
      <c r="AX8" s="38"/>
      <c r="AY8" s="38"/>
      <c r="AZ8" s="38"/>
      <c r="BA8" s="38"/>
      <c r="BB8" s="38">
        <f>データ!U6</f>
        <v>132.36000000000001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73.55</v>
      </c>
      <c r="J10" s="38"/>
      <c r="K10" s="38"/>
      <c r="L10" s="38"/>
      <c r="M10" s="38"/>
      <c r="N10" s="38"/>
      <c r="O10" s="38"/>
      <c r="P10" s="38">
        <f>データ!P6</f>
        <v>35.99</v>
      </c>
      <c r="Q10" s="38"/>
      <c r="R10" s="38"/>
      <c r="S10" s="38"/>
      <c r="T10" s="38"/>
      <c r="U10" s="38"/>
      <c r="V10" s="38"/>
      <c r="W10" s="38">
        <f>データ!Q6</f>
        <v>92.64</v>
      </c>
      <c r="X10" s="38"/>
      <c r="Y10" s="38"/>
      <c r="Z10" s="38"/>
      <c r="AA10" s="38"/>
      <c r="AB10" s="38"/>
      <c r="AC10" s="38"/>
      <c r="AD10" s="37">
        <f>データ!R6</f>
        <v>2640</v>
      </c>
      <c r="AE10" s="37"/>
      <c r="AF10" s="37"/>
      <c r="AG10" s="37"/>
      <c r="AH10" s="37"/>
      <c r="AI10" s="37"/>
      <c r="AJ10" s="37"/>
      <c r="AK10" s="2"/>
      <c r="AL10" s="37">
        <f>データ!V6</f>
        <v>17599</v>
      </c>
      <c r="AM10" s="37"/>
      <c r="AN10" s="37"/>
      <c r="AO10" s="37"/>
      <c r="AP10" s="37"/>
      <c r="AQ10" s="37"/>
      <c r="AR10" s="37"/>
      <c r="AS10" s="37"/>
      <c r="AT10" s="38">
        <f>データ!W6</f>
        <v>6.17</v>
      </c>
      <c r="AU10" s="38"/>
      <c r="AV10" s="38"/>
      <c r="AW10" s="38"/>
      <c r="AX10" s="38"/>
      <c r="AY10" s="38"/>
      <c r="AZ10" s="38"/>
      <c r="BA10" s="38"/>
      <c r="BB10" s="38">
        <f>データ!X6</f>
        <v>2852.35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aFpiJurxF0NzqtDV3eigBMWvdKjKmw7Z0oGUyLCMm3hf0hbrS9vBUPd1L2zhQeVd1m9AvSnm5qyqZ2FDKupWtQ==" saltValue="XhaTW9ACl9sw3DrYw3Xcv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82121</v>
      </c>
      <c r="D6" s="19">
        <f t="shared" si="3"/>
        <v>46</v>
      </c>
      <c r="E6" s="19">
        <f t="shared" si="3"/>
        <v>17</v>
      </c>
      <c r="F6" s="19">
        <f t="shared" si="3"/>
        <v>1</v>
      </c>
      <c r="G6" s="19">
        <f t="shared" si="3"/>
        <v>0</v>
      </c>
      <c r="H6" s="19" t="str">
        <f t="shared" si="3"/>
        <v>茨城県　常陸太田市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73.55</v>
      </c>
      <c r="P6" s="20">
        <f t="shared" si="3"/>
        <v>35.99</v>
      </c>
      <c r="Q6" s="20">
        <f t="shared" si="3"/>
        <v>92.64</v>
      </c>
      <c r="R6" s="20">
        <f t="shared" si="3"/>
        <v>2640</v>
      </c>
      <c r="S6" s="20">
        <f t="shared" si="3"/>
        <v>49236</v>
      </c>
      <c r="T6" s="20">
        <f t="shared" si="3"/>
        <v>371.99</v>
      </c>
      <c r="U6" s="20">
        <f t="shared" si="3"/>
        <v>132.36000000000001</v>
      </c>
      <c r="V6" s="20">
        <f t="shared" si="3"/>
        <v>17599</v>
      </c>
      <c r="W6" s="20">
        <f t="shared" si="3"/>
        <v>6.17</v>
      </c>
      <c r="X6" s="20">
        <f t="shared" si="3"/>
        <v>2852.35</v>
      </c>
      <c r="Y6" s="21" t="str">
        <f>IF(Y7="",NA(),Y7)</f>
        <v>-</v>
      </c>
      <c r="Z6" s="21" t="str">
        <f t="shared" ref="Z6:AH6" si="4">IF(Z7="",NA(),Z7)</f>
        <v>-</v>
      </c>
      <c r="AA6" s="21">
        <f t="shared" si="4"/>
        <v>133.71</v>
      </c>
      <c r="AB6" s="21">
        <f t="shared" si="4"/>
        <v>124.88</v>
      </c>
      <c r="AC6" s="21">
        <f t="shared" si="4"/>
        <v>131.52000000000001</v>
      </c>
      <c r="AD6" s="21" t="str">
        <f t="shared" si="4"/>
        <v>-</v>
      </c>
      <c r="AE6" s="21" t="str">
        <f t="shared" si="4"/>
        <v>-</v>
      </c>
      <c r="AF6" s="21">
        <f t="shared" si="4"/>
        <v>106.57</v>
      </c>
      <c r="AG6" s="21">
        <f t="shared" si="4"/>
        <v>106.5</v>
      </c>
      <c r="AH6" s="21">
        <f t="shared" si="4"/>
        <v>106.22</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53.44</v>
      </c>
      <c r="AR6" s="21">
        <f t="shared" si="5"/>
        <v>18.36</v>
      </c>
      <c r="AS6" s="21">
        <f t="shared" si="5"/>
        <v>18.010000000000002</v>
      </c>
      <c r="AT6" s="20" t="str">
        <f>IF(AT7="","",IF(AT7="-","【-】","【"&amp;SUBSTITUTE(TEXT(AT7,"#,##0.00"),"-","△")&amp;"】"))</f>
        <v>【3.09】</v>
      </c>
      <c r="AU6" s="21" t="str">
        <f>IF(AU7="",NA(),AU7)</f>
        <v>-</v>
      </c>
      <c r="AV6" s="21" t="str">
        <f t="shared" ref="AV6:BD6" si="6">IF(AV7="",NA(),AV7)</f>
        <v>-</v>
      </c>
      <c r="AW6" s="21">
        <f t="shared" si="6"/>
        <v>43.7</v>
      </c>
      <c r="AX6" s="21">
        <f t="shared" si="6"/>
        <v>103.99</v>
      </c>
      <c r="AY6" s="21">
        <f t="shared" si="6"/>
        <v>225.71</v>
      </c>
      <c r="AZ6" s="21" t="str">
        <f t="shared" si="6"/>
        <v>-</v>
      </c>
      <c r="BA6" s="21" t="str">
        <f t="shared" si="6"/>
        <v>-</v>
      </c>
      <c r="BB6" s="21">
        <f t="shared" si="6"/>
        <v>47.03</v>
      </c>
      <c r="BC6" s="21">
        <f t="shared" si="6"/>
        <v>55.6</v>
      </c>
      <c r="BD6" s="21">
        <f t="shared" si="6"/>
        <v>59.4</v>
      </c>
      <c r="BE6" s="20" t="str">
        <f>IF(BE7="","",IF(BE7="-","【-】","【"&amp;SUBSTITUTE(TEXT(BE7,"#,##0.00"),"-","△")&amp;"】"))</f>
        <v>【71.39】</v>
      </c>
      <c r="BF6" s="21" t="str">
        <f>IF(BF7="",NA(),BF7)</f>
        <v>-</v>
      </c>
      <c r="BG6" s="21" t="str">
        <f t="shared" ref="BG6:BO6" si="7">IF(BG7="",NA(),BG7)</f>
        <v>-</v>
      </c>
      <c r="BH6" s="21">
        <f t="shared" si="7"/>
        <v>188.13</v>
      </c>
      <c r="BI6" s="21">
        <f t="shared" si="7"/>
        <v>171.84</v>
      </c>
      <c r="BJ6" s="21">
        <f t="shared" si="7"/>
        <v>68.55</v>
      </c>
      <c r="BK6" s="21" t="str">
        <f t="shared" si="7"/>
        <v>-</v>
      </c>
      <c r="BL6" s="21" t="str">
        <f t="shared" si="7"/>
        <v>-</v>
      </c>
      <c r="BM6" s="21">
        <f t="shared" si="7"/>
        <v>1001.3</v>
      </c>
      <c r="BN6" s="21">
        <f t="shared" si="7"/>
        <v>789.08</v>
      </c>
      <c r="BO6" s="21">
        <f t="shared" si="7"/>
        <v>747.84</v>
      </c>
      <c r="BP6" s="20" t="str">
        <f>IF(BP7="","",IF(BP7="-","【-】","【"&amp;SUBSTITUTE(TEXT(BP7,"#,##0.00"),"-","△")&amp;"】"))</f>
        <v>【669.11】</v>
      </c>
      <c r="BQ6" s="21" t="str">
        <f>IF(BQ7="",NA(),BQ7)</f>
        <v>-</v>
      </c>
      <c r="BR6" s="21" t="str">
        <f t="shared" ref="BR6:BZ6" si="8">IF(BR7="",NA(),BR7)</f>
        <v>-</v>
      </c>
      <c r="BS6" s="21">
        <f t="shared" si="8"/>
        <v>89.44</v>
      </c>
      <c r="BT6" s="21">
        <f t="shared" si="8"/>
        <v>88.92</v>
      </c>
      <c r="BU6" s="21">
        <f t="shared" si="8"/>
        <v>89.2</v>
      </c>
      <c r="BV6" s="21" t="str">
        <f t="shared" si="8"/>
        <v>-</v>
      </c>
      <c r="BW6" s="21" t="str">
        <f t="shared" si="8"/>
        <v>-</v>
      </c>
      <c r="BX6" s="21">
        <f t="shared" si="8"/>
        <v>81.88</v>
      </c>
      <c r="BY6" s="21">
        <f t="shared" si="8"/>
        <v>88.25</v>
      </c>
      <c r="BZ6" s="21">
        <f t="shared" si="8"/>
        <v>90.17</v>
      </c>
      <c r="CA6" s="20" t="str">
        <f>IF(CA7="","",IF(CA7="-","【-】","【"&amp;SUBSTITUTE(TEXT(CA7,"#,##0.00"),"-","△")&amp;"】"))</f>
        <v>【99.73】</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187.55</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50.94</v>
      </c>
      <c r="CU6" s="21">
        <f t="shared" si="10"/>
        <v>56.72</v>
      </c>
      <c r="CV6" s="21">
        <f t="shared" si="10"/>
        <v>56.43</v>
      </c>
      <c r="CW6" s="20" t="str">
        <f>IF(CW7="","",IF(CW7="-","【-】","【"&amp;SUBSTITUTE(TEXT(CW7,"#,##0.00"),"-","△")&amp;"】"))</f>
        <v>【59.99】</v>
      </c>
      <c r="CX6" s="21" t="str">
        <f>IF(CX7="",NA(),CX7)</f>
        <v>-</v>
      </c>
      <c r="CY6" s="21" t="str">
        <f t="shared" ref="CY6:DG6" si="11">IF(CY7="",NA(),CY7)</f>
        <v>-</v>
      </c>
      <c r="CZ6" s="21">
        <f t="shared" si="11"/>
        <v>92.59</v>
      </c>
      <c r="DA6" s="21">
        <f t="shared" si="11"/>
        <v>93.02</v>
      </c>
      <c r="DB6" s="21">
        <f t="shared" si="11"/>
        <v>93.29</v>
      </c>
      <c r="DC6" s="21" t="str">
        <f t="shared" si="11"/>
        <v>-</v>
      </c>
      <c r="DD6" s="21" t="str">
        <f t="shared" si="11"/>
        <v>-</v>
      </c>
      <c r="DE6" s="21">
        <f t="shared" si="11"/>
        <v>82.55</v>
      </c>
      <c r="DF6" s="21">
        <f t="shared" si="11"/>
        <v>90.72</v>
      </c>
      <c r="DG6" s="21">
        <f t="shared" si="11"/>
        <v>91.07</v>
      </c>
      <c r="DH6" s="20" t="str">
        <f>IF(DH7="","",IF(DH7="-","【-】","【"&amp;SUBSTITUTE(TEXT(DH7,"#,##0.00"),"-","△")&amp;"】"))</f>
        <v>【95.72】</v>
      </c>
      <c r="DI6" s="21" t="str">
        <f>IF(DI7="",NA(),DI7)</f>
        <v>-</v>
      </c>
      <c r="DJ6" s="21" t="str">
        <f t="shared" ref="DJ6:DR6" si="12">IF(DJ7="",NA(),DJ7)</f>
        <v>-</v>
      </c>
      <c r="DK6" s="21">
        <f t="shared" si="12"/>
        <v>3.12</v>
      </c>
      <c r="DL6" s="21">
        <f t="shared" si="12"/>
        <v>6.03</v>
      </c>
      <c r="DM6" s="21">
        <f t="shared" si="12"/>
        <v>8.89</v>
      </c>
      <c r="DN6" s="21" t="str">
        <f t="shared" si="12"/>
        <v>-</v>
      </c>
      <c r="DO6" s="21" t="str">
        <f t="shared" si="12"/>
        <v>-</v>
      </c>
      <c r="DP6" s="21">
        <f t="shared" si="12"/>
        <v>15.85</v>
      </c>
      <c r="DQ6" s="21">
        <f t="shared" si="12"/>
        <v>20.78</v>
      </c>
      <c r="DR6" s="21">
        <f t="shared" si="12"/>
        <v>23.54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1.34</v>
      </c>
      <c r="EC6" s="21">
        <f t="shared" si="13"/>
        <v>1.5</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0.15</v>
      </c>
      <c r="EO6" s="20" t="str">
        <f>IF(EO7="","",IF(EO7="-","【-】","【"&amp;SUBSTITUTE(TEXT(EO7,"#,##0.00"),"-","△")&amp;"】"))</f>
        <v>【0.24】</v>
      </c>
    </row>
    <row r="7" spans="1:148" s="22" customFormat="1" x14ac:dyDescent="0.15">
      <c r="A7" s="14"/>
      <c r="B7" s="23">
        <v>2021</v>
      </c>
      <c r="C7" s="23">
        <v>82121</v>
      </c>
      <c r="D7" s="23">
        <v>46</v>
      </c>
      <c r="E7" s="23">
        <v>17</v>
      </c>
      <c r="F7" s="23">
        <v>1</v>
      </c>
      <c r="G7" s="23">
        <v>0</v>
      </c>
      <c r="H7" s="23" t="s">
        <v>96</v>
      </c>
      <c r="I7" s="23" t="s">
        <v>97</v>
      </c>
      <c r="J7" s="23" t="s">
        <v>98</v>
      </c>
      <c r="K7" s="23" t="s">
        <v>99</v>
      </c>
      <c r="L7" s="23" t="s">
        <v>100</v>
      </c>
      <c r="M7" s="23" t="s">
        <v>101</v>
      </c>
      <c r="N7" s="24" t="s">
        <v>102</v>
      </c>
      <c r="O7" s="24">
        <v>73.55</v>
      </c>
      <c r="P7" s="24">
        <v>35.99</v>
      </c>
      <c r="Q7" s="24">
        <v>92.64</v>
      </c>
      <c r="R7" s="24">
        <v>2640</v>
      </c>
      <c r="S7" s="24">
        <v>49236</v>
      </c>
      <c r="T7" s="24">
        <v>371.99</v>
      </c>
      <c r="U7" s="24">
        <v>132.36000000000001</v>
      </c>
      <c r="V7" s="24">
        <v>17599</v>
      </c>
      <c r="W7" s="24">
        <v>6.17</v>
      </c>
      <c r="X7" s="24">
        <v>2852.35</v>
      </c>
      <c r="Y7" s="24" t="s">
        <v>102</v>
      </c>
      <c r="Z7" s="24" t="s">
        <v>102</v>
      </c>
      <c r="AA7" s="24">
        <v>133.71</v>
      </c>
      <c r="AB7" s="24">
        <v>124.88</v>
      </c>
      <c r="AC7" s="24">
        <v>131.52000000000001</v>
      </c>
      <c r="AD7" s="24" t="s">
        <v>102</v>
      </c>
      <c r="AE7" s="24" t="s">
        <v>102</v>
      </c>
      <c r="AF7" s="24">
        <v>106.57</v>
      </c>
      <c r="AG7" s="24">
        <v>106.5</v>
      </c>
      <c r="AH7" s="24">
        <v>106.22</v>
      </c>
      <c r="AI7" s="24">
        <v>107.02</v>
      </c>
      <c r="AJ7" s="24" t="s">
        <v>102</v>
      </c>
      <c r="AK7" s="24" t="s">
        <v>102</v>
      </c>
      <c r="AL7" s="24">
        <v>0</v>
      </c>
      <c r="AM7" s="24">
        <v>0</v>
      </c>
      <c r="AN7" s="24">
        <v>0</v>
      </c>
      <c r="AO7" s="24" t="s">
        <v>102</v>
      </c>
      <c r="AP7" s="24" t="s">
        <v>102</v>
      </c>
      <c r="AQ7" s="24">
        <v>53.44</v>
      </c>
      <c r="AR7" s="24">
        <v>18.36</v>
      </c>
      <c r="AS7" s="24">
        <v>18.010000000000002</v>
      </c>
      <c r="AT7" s="24">
        <v>3.09</v>
      </c>
      <c r="AU7" s="24" t="s">
        <v>102</v>
      </c>
      <c r="AV7" s="24" t="s">
        <v>102</v>
      </c>
      <c r="AW7" s="24">
        <v>43.7</v>
      </c>
      <c r="AX7" s="24">
        <v>103.99</v>
      </c>
      <c r="AY7" s="24">
        <v>225.71</v>
      </c>
      <c r="AZ7" s="24" t="s">
        <v>102</v>
      </c>
      <c r="BA7" s="24" t="s">
        <v>102</v>
      </c>
      <c r="BB7" s="24">
        <v>47.03</v>
      </c>
      <c r="BC7" s="24">
        <v>55.6</v>
      </c>
      <c r="BD7" s="24">
        <v>59.4</v>
      </c>
      <c r="BE7" s="24">
        <v>71.39</v>
      </c>
      <c r="BF7" s="24" t="s">
        <v>102</v>
      </c>
      <c r="BG7" s="24" t="s">
        <v>102</v>
      </c>
      <c r="BH7" s="24">
        <v>188.13</v>
      </c>
      <c r="BI7" s="24">
        <v>171.84</v>
      </c>
      <c r="BJ7" s="24">
        <v>68.55</v>
      </c>
      <c r="BK7" s="24" t="s">
        <v>102</v>
      </c>
      <c r="BL7" s="24" t="s">
        <v>102</v>
      </c>
      <c r="BM7" s="24">
        <v>1001.3</v>
      </c>
      <c r="BN7" s="24">
        <v>789.08</v>
      </c>
      <c r="BO7" s="24">
        <v>747.84</v>
      </c>
      <c r="BP7" s="24">
        <v>669.11</v>
      </c>
      <c r="BQ7" s="24" t="s">
        <v>102</v>
      </c>
      <c r="BR7" s="24" t="s">
        <v>102</v>
      </c>
      <c r="BS7" s="24">
        <v>89.44</v>
      </c>
      <c r="BT7" s="24">
        <v>88.92</v>
      </c>
      <c r="BU7" s="24">
        <v>89.2</v>
      </c>
      <c r="BV7" s="24" t="s">
        <v>102</v>
      </c>
      <c r="BW7" s="24" t="s">
        <v>102</v>
      </c>
      <c r="BX7" s="24">
        <v>81.88</v>
      </c>
      <c r="BY7" s="24">
        <v>88.25</v>
      </c>
      <c r="BZ7" s="24">
        <v>90.17</v>
      </c>
      <c r="CA7" s="24">
        <v>99.73</v>
      </c>
      <c r="CB7" s="24" t="s">
        <v>102</v>
      </c>
      <c r="CC7" s="24" t="s">
        <v>102</v>
      </c>
      <c r="CD7" s="24">
        <v>150</v>
      </c>
      <c r="CE7" s="24">
        <v>150</v>
      </c>
      <c r="CF7" s="24">
        <v>150</v>
      </c>
      <c r="CG7" s="24" t="s">
        <v>102</v>
      </c>
      <c r="CH7" s="24" t="s">
        <v>102</v>
      </c>
      <c r="CI7" s="24">
        <v>187.55</v>
      </c>
      <c r="CJ7" s="24">
        <v>176.37</v>
      </c>
      <c r="CK7" s="24">
        <v>173.17</v>
      </c>
      <c r="CL7" s="24">
        <v>134.97999999999999</v>
      </c>
      <c r="CM7" s="24" t="s">
        <v>102</v>
      </c>
      <c r="CN7" s="24" t="s">
        <v>102</v>
      </c>
      <c r="CO7" s="24" t="s">
        <v>102</v>
      </c>
      <c r="CP7" s="24" t="s">
        <v>102</v>
      </c>
      <c r="CQ7" s="24" t="s">
        <v>102</v>
      </c>
      <c r="CR7" s="24" t="s">
        <v>102</v>
      </c>
      <c r="CS7" s="24" t="s">
        <v>102</v>
      </c>
      <c r="CT7" s="24">
        <v>50.94</v>
      </c>
      <c r="CU7" s="24">
        <v>56.72</v>
      </c>
      <c r="CV7" s="24">
        <v>56.43</v>
      </c>
      <c r="CW7" s="24">
        <v>59.99</v>
      </c>
      <c r="CX7" s="24" t="s">
        <v>102</v>
      </c>
      <c r="CY7" s="24" t="s">
        <v>102</v>
      </c>
      <c r="CZ7" s="24">
        <v>92.59</v>
      </c>
      <c r="DA7" s="24">
        <v>93.02</v>
      </c>
      <c r="DB7" s="24">
        <v>93.29</v>
      </c>
      <c r="DC7" s="24" t="s">
        <v>102</v>
      </c>
      <c r="DD7" s="24" t="s">
        <v>102</v>
      </c>
      <c r="DE7" s="24">
        <v>82.55</v>
      </c>
      <c r="DF7" s="24">
        <v>90.72</v>
      </c>
      <c r="DG7" s="24">
        <v>91.07</v>
      </c>
      <c r="DH7" s="24">
        <v>95.72</v>
      </c>
      <c r="DI7" s="24" t="s">
        <v>102</v>
      </c>
      <c r="DJ7" s="24" t="s">
        <v>102</v>
      </c>
      <c r="DK7" s="24">
        <v>3.12</v>
      </c>
      <c r="DL7" s="24">
        <v>6.03</v>
      </c>
      <c r="DM7" s="24">
        <v>8.89</v>
      </c>
      <c r="DN7" s="24" t="s">
        <v>102</v>
      </c>
      <c r="DO7" s="24" t="s">
        <v>102</v>
      </c>
      <c r="DP7" s="24">
        <v>15.85</v>
      </c>
      <c r="DQ7" s="24">
        <v>20.78</v>
      </c>
      <c r="DR7" s="24">
        <v>23.54</v>
      </c>
      <c r="DS7" s="24">
        <v>38.17</v>
      </c>
      <c r="DT7" s="24" t="s">
        <v>102</v>
      </c>
      <c r="DU7" s="24" t="s">
        <v>102</v>
      </c>
      <c r="DV7" s="24">
        <v>0</v>
      </c>
      <c r="DW7" s="24">
        <v>0</v>
      </c>
      <c r="DX7" s="24">
        <v>0</v>
      </c>
      <c r="DY7" s="24" t="s">
        <v>102</v>
      </c>
      <c r="DZ7" s="24" t="s">
        <v>102</v>
      </c>
      <c r="EA7" s="24">
        <v>0</v>
      </c>
      <c r="EB7" s="24">
        <v>1.34</v>
      </c>
      <c r="EC7" s="24">
        <v>1.5</v>
      </c>
      <c r="ED7" s="24">
        <v>6.54</v>
      </c>
      <c r="EE7" s="24" t="s">
        <v>102</v>
      </c>
      <c r="EF7" s="24" t="s">
        <v>102</v>
      </c>
      <c r="EG7" s="24">
        <v>0</v>
      </c>
      <c r="EH7" s="24">
        <v>0</v>
      </c>
      <c r="EI7" s="24">
        <v>0</v>
      </c>
      <c r="EJ7" s="24" t="s">
        <v>102</v>
      </c>
      <c r="EK7" s="24" t="s">
        <v>102</v>
      </c>
      <c r="EL7" s="24">
        <v>0.15</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2023-01-26T02:38:41Z</cp:lastPrinted>
  <dcterms:created xsi:type="dcterms:W3CDTF">2023-01-12T23:27:26Z</dcterms:created>
  <dcterms:modified xsi:type="dcterms:W3CDTF">2023-02-01T01:41:37Z</dcterms:modified>
  <cp:category/>
</cp:coreProperties>
</file>