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g2u1Vlpe1QDdCFGHdfMh7cvnpnC2Y5HKnUBL9RxbS5pBr18PrI4atoL+ASNzmInndG9R3jB4yulRUoWmP6vo7g==" workbookSaltValue="YXGVo/NdOjzqNbmWCol0u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G85" i="4"/>
  <c r="F85" i="4"/>
  <c r="AL10" i="4"/>
  <c r="W10"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<sst xmlns="http://schemas.openxmlformats.org/spreadsheetml/2006/main" count="228" uniqueCount="113">
  <si>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</si>
  <si>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</si>
  <si>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</si>
  <si>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</si>
  <si>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</si>
  <si>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</si>
  <si>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</si>
  <si>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</si>
  <si>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</si>
  <si>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</si>
  <si>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</si>
  <si>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</si>
  <si>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</si>
  <si>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</si>
  <si>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</si>
  <si>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</si>
  <si>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</si>
  <si>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</si>
  <si>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</si>
  <si>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</si>
  <si>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</si>
  <si>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</si>
  <si>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</si>
  <si>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</si>
  <si>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</si>
  <si>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</si>
  <si>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</si>
  <si>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</si>
  <si>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</si>
  <si>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</si>
  <si>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</si>
  <si>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</si>
  <si>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</si>
  <si>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</si>
  <si>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</si>
  <si>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</si>
  <si>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</si>
  <si>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</si>
  <si>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</si>
  <si>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</si>
  <si>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</si>
  <si>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</si>
  <si>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</si>
  <si>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</si>
  <si>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</si>
  <si>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</si>
  <si>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</si>
  <si>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</si>
  <si>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</si>
  <si>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</si>
  <si>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</si>
  <si>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</si>
  <si>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</si>
  <si>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</si>
  <si>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</si>
  <si>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</si>
  <si>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</si>
  <si>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</si>
  <si>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</si>
  <si>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</si>
  <si>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</si>
  <si>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</si>
  <si>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</si>
  <si>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</si>
  <si>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</si>
  <si>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</si>
  <si>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</si>
  <si>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</si>
  <si>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</si>
  <si>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</si>
  <si>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</si>
  <si>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</si>
  <si>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</si>
  <si>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</si>
  <si>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</si>
  <si>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</si>
  <si>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</si>
  <si>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</si>
  <si>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</si>
  <si>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</si>
  <si>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</si>
  <si>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</si>
  <si>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</si>
  <si>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</si>
  <si>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</si>
  <si>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</si>
  <si>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</si>
  <si>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</si>
  <si>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</si>
  <si>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</si>
  <si>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</si>
  <si>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</si>
  <si>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</si>
  <si>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</si>
  <si>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</si>
  <si>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</si>
  <si>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</si>
  <si>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</si>
  <si>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</si>
  <si>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</si>
  <si>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</si>
  <si>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</si>
  <si>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</si>
  <si>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</si>
  <si>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</si>
  <si>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</si>
  <si>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</si>
  <si>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</si>
  <si>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</si>
  <si>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</si>
  <si>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ともに,類似団体平均と同様,増加傾向にあることから,今後,老朽化が進む施設を更新するための財源確保や更新時期の平準化を図り,可能な限り計画的な施設更新に努める。
③管路更新率は減少傾向にあり,類似団体平均を下回ることから,引続き老朽化が進む施設を更新するための財源確保や更新時期の平準化を図り,可能な限り計画的な施設更新に努める。</t>
    <rPh sb="124" eb="126">
      <t>シタマワ</t>
    </rPh>
    <rPh sb="132" eb="134">
      <t>ヒキツヅ</t>
    </rPh>
    <phoneticPr fontId="4"/>
  </si>
  <si>
    <t>経営の健全性・効率性については,概ね良好ではあるものの,施設の老朽化が進んでいる状況にあるため,将来にわたり持続可能な水道事業となるよう,引続き老朽化が進む施設を更新するための財源確保や更新時期の平準化を図り,可能な限り計画的な施設更新に努める。</t>
    <rPh sb="69" eb="71">
      <t>ヒキツヅ</t>
    </rPh>
    <phoneticPr fontId="4"/>
  </si>
  <si>
    <t>①経常収支比率は，100％を超えており，かつ②累積欠損金比率も発生していないため，概ね健全な経営であるが，類似団体平均を下回っていることから，引続き財源確保と費用削減に努める。
③流動比率は，前年度から3.03ポイント減少し，現金預金も若干減少しているが，100％を上回っており，短期的な債務に対しての支払能力は有していると言える。流動負債である企業債償還額も令和5年度をピークに減少傾向となる予定である。
④企業債残高対給水収益比率は，減少傾向にあるものの，類似団体平均を上回っていることから，引続き企業債の借入抑制を図り，企業債残高の縮減に努める。
⑤料金回収率は，100％を上回り増加傾向にあるが，引続き水道料金の収納対策強化と費用削減に努める。
⑥給水原価は，減少傾向にあるものの，類似団体平均を上回っていることから，引続き投資の効率化や費用削減に努める。
⑦施設利用率は，類似団体平均を上回っているものの，低い水準で推移していることから，今後の施設更新時においては，水需要の状況を踏まえつつ，適正な施設規模での更新を行う。
⑧有収率は，前年度から0.78ポイント増加したものの，類似団体平均を下回っていることから，引続き計画的に可能な限り老朽管路の更新を行い，漏水件数の縮減に努め，有収率の向上を図る。</t>
    <rPh sb="28" eb="30">
      <t>ヒリツ</t>
    </rPh>
    <rPh sb="41" eb="42">
      <t>オオム</t>
    </rPh>
    <rPh sb="53" eb="55">
      <t>ルイジ</t>
    </rPh>
    <rPh sb="55" eb="57">
      <t>ダンタイ</t>
    </rPh>
    <rPh sb="57" eb="59">
      <t>ヘイキン</t>
    </rPh>
    <rPh sb="60" eb="62">
      <t>シタマワ</t>
    </rPh>
    <rPh sb="71" eb="73">
      <t>ヒキツヅ</t>
    </rPh>
    <rPh sb="74" eb="76">
      <t>ザイゲン</t>
    </rPh>
    <rPh sb="76" eb="78">
      <t>カクホ</t>
    </rPh>
    <rPh sb="79" eb="81">
      <t>ヒヨウ</t>
    </rPh>
    <rPh sb="81" eb="83">
      <t>サクゲン</t>
    </rPh>
    <rPh sb="84" eb="85">
      <t>ツト</t>
    </rPh>
    <rPh sb="113" eb="115">
      <t>ゲンキン</t>
    </rPh>
    <rPh sb="115" eb="117">
      <t>ヨキン</t>
    </rPh>
    <rPh sb="118" eb="120">
      <t>ジャッカン</t>
    </rPh>
    <rPh sb="120" eb="122">
      <t>ゲンショウ</t>
    </rPh>
    <rPh sb="162" eb="163">
      <t>イ</t>
    </rPh>
    <rPh sb="210" eb="211">
      <t>タイ</t>
    </rPh>
    <rPh sb="219" eb="221">
      <t>ゲンショウ</t>
    </rPh>
    <rPh sb="221" eb="223">
      <t>ケイコウ</t>
    </rPh>
    <rPh sb="248" eb="250">
      <t>ヒキツヅ</t>
    </rPh>
    <rPh sb="251" eb="254">
      <t>キギョウサイ</t>
    </rPh>
    <rPh sb="255" eb="257">
      <t>カリイレ</t>
    </rPh>
    <rPh sb="257" eb="259">
      <t>ヨクセイ</t>
    </rPh>
    <rPh sb="260" eb="261">
      <t>ハカ</t>
    </rPh>
    <rPh sb="263" eb="266">
      <t>キギョウサイ</t>
    </rPh>
    <rPh sb="266" eb="268">
      <t>ザンダカ</t>
    </rPh>
    <rPh sb="269" eb="271">
      <t>シュクゲン</t>
    </rPh>
    <rPh sb="272" eb="273">
      <t>ツト</t>
    </rPh>
    <rPh sb="293" eb="295">
      <t>ゾウカ</t>
    </rPh>
    <rPh sb="295" eb="297">
      <t>ケイコウ</t>
    </rPh>
    <rPh sb="302" eb="304">
      <t>ヒキツヅ</t>
    </rPh>
    <rPh sb="305" eb="309">
      <t>スイドウリョウキン</t>
    </rPh>
    <rPh sb="310" eb="312">
      <t>シュウノウ</t>
    </rPh>
    <rPh sb="312" eb="314">
      <t>タイサク</t>
    </rPh>
    <rPh sb="314" eb="316">
      <t>キョウカ</t>
    </rPh>
    <rPh sb="317" eb="319">
      <t>ヒヨウ</t>
    </rPh>
    <rPh sb="319" eb="321">
      <t>サクゲン</t>
    </rPh>
    <rPh sb="322" eb="323">
      <t>ツト</t>
    </rPh>
    <rPh sb="334" eb="336">
      <t>ゲンショウ</t>
    </rPh>
    <rPh sb="336" eb="338">
      <t>ケイコウ</t>
    </rPh>
    <rPh sb="345" eb="347">
      <t>ルイジ</t>
    </rPh>
    <rPh sb="347" eb="349">
      <t>ダンタイ</t>
    </rPh>
    <rPh sb="349" eb="351">
      <t>ヘイキン</t>
    </rPh>
    <rPh sb="352" eb="354">
      <t>ウワマワ</t>
    </rPh>
    <rPh sb="363" eb="365">
      <t>ヒキツヅ</t>
    </rPh>
    <rPh sb="366" eb="368">
      <t>トウシ</t>
    </rPh>
    <rPh sb="369" eb="372">
      <t>コウリツカ</t>
    </rPh>
    <rPh sb="373" eb="375">
      <t>ヒヨウ</t>
    </rPh>
    <rPh sb="375" eb="377">
      <t>サクゲン</t>
    </rPh>
    <rPh sb="378" eb="379">
      <t>ツト</t>
    </rPh>
    <rPh sb="408" eb="409">
      <t>ヒク</t>
    </rPh>
    <rPh sb="410" eb="412">
      <t>スイジュン</t>
    </rPh>
    <rPh sb="413" eb="415">
      <t>スイイ</t>
    </rPh>
    <rPh sb="424" eb="426">
      <t>コンゴ</t>
    </rPh>
    <rPh sb="427" eb="429">
      <t>シセツ</t>
    </rPh>
    <rPh sb="429" eb="431">
      <t>コウシン</t>
    </rPh>
    <rPh sb="431" eb="432">
      <t>ジ</t>
    </rPh>
    <rPh sb="438" eb="439">
      <t>ミズ</t>
    </rPh>
    <rPh sb="439" eb="441">
      <t>ジュヨウ</t>
    </rPh>
    <rPh sb="442" eb="444">
      <t>ジョウキョウ</t>
    </rPh>
    <rPh sb="445" eb="446">
      <t>フ</t>
    </rPh>
    <rPh sb="451" eb="453">
      <t>テキセイ</t>
    </rPh>
    <rPh sb="454" eb="456">
      <t>シセツ</t>
    </rPh>
    <rPh sb="456" eb="458">
      <t>キボ</t>
    </rPh>
    <rPh sb="460" eb="462">
      <t>コウシン</t>
    </rPh>
    <rPh sb="463" eb="464">
      <t>オコナ</t>
    </rPh>
    <rPh sb="473" eb="476">
      <t>ゼンネンド</t>
    </rPh>
    <rPh sb="486" eb="488">
      <t>ゾウカ</t>
    </rPh>
    <rPh sb="494" eb="496">
      <t>ルイジ</t>
    </rPh>
    <rPh sb="501" eb="503">
      <t>シタマワ</t>
    </rPh>
    <rPh sb="512" eb="514">
      <t>ヒキツヅ</t>
    </rPh>
    <rPh sb="515" eb="518">
      <t>ケイカクテキ</t>
    </rPh>
    <rPh sb="519" eb="521">
      <t>カノウ</t>
    </rPh>
    <rPh sb="522" eb="523">
      <t>カギ</t>
    </rPh>
    <rPh sb="524" eb="526">
      <t>ロウキュウ</t>
    </rPh>
    <rPh sb="526" eb="528">
      <t>カンロ</t>
    </rPh>
    <rPh sb="529" eb="531">
      <t>コウシン</t>
    </rPh>
    <rPh sb="532" eb="533">
      <t>オコナ</t>
    </rPh>
    <rPh sb="535" eb="537">
      <t>ロウスイ</t>
    </rPh>
    <rPh sb="537" eb="539">
      <t>ケンスウ</t>
    </rPh>
    <rPh sb="540" eb="542">
      <t>シュクゲン</t>
    </rPh>
    <rPh sb="543" eb="544">
      <t>ツト</t>
    </rPh>
    <rPh sb="546" eb="549">
      <t>ユウシュウリツ</t>
    </rPh>
    <rPh sb="550" eb="552">
      <t>コウジョウ</t>
    </rPh>
    <rPh sb="553" eb="55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</si>
</sst>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0.42</c:v>
                </c:pt>
                <c:pt idx="2">
                  <c:v>0.27</c:v>
                </c:pt>
                <c:pt idx="3">
                  <c:v>0.24</c:v>
                </c:pt>
                <c:pt idx="4">
                  <c:v>0.12</c:v>
                </c:pt>
              </c:numCache>
            </c:numRef>
          </c:val>
          <c:extLst>
            <c:ext xmlns:c16="http://schemas.microsoft.com/office/drawing/2014/chart" uri="{C3380CC4-5D6E-409C-BE32-E72D297353CC}">
              <c16:uniqueId val="{00000000-185F-477B-943E-E73E64951D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85F-477B-943E-E73E64951D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70.459999999999994</c:v>
                </c:pt>
                <c:pt idx="1">
                  <c:v>69.75</c:v>
                </c:pt>
                <c:pt idx="2">
                  <c:v>68.459999999999994</c:v>
                </c:pt>
                <c:pt idx="3">
                  <c:v>68.91</c:v>
                </c:pt>
                <c:pt idx="4">
                  <c:v>66.81</c:v>
                </c:pt>
              </c:numCache>
            </c:numRef>
          </c:val>
          <c:extLst>
            <c:ext xmlns:c16="http://schemas.microsoft.com/office/drawing/2014/chart" uri="{C3380CC4-5D6E-409C-BE32-E72D297353CC}">
              <c16:uniqueId val="{00000000-DE73-4DBA-890E-ECA79CE5C7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E73-4DBA-890E-ECA79CE5C7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c:v>
                </c:pt>
                <c:pt idx="1">
                  <c:v>84.03</c:v>
                </c:pt>
                <c:pt idx="2">
                  <c:v>83.28</c:v>
                </c:pt>
                <c:pt idx="3">
                  <c:v>83.13</c:v>
                </c:pt>
                <c:pt idx="4">
                  <c:v>83.91</c:v>
                </c:pt>
              </c:numCache>
            </c:numRef>
          </c:val>
          <c:extLst>
            <c:ext xmlns:c16="http://schemas.microsoft.com/office/drawing/2014/chart" uri="{C3380CC4-5D6E-409C-BE32-E72D297353CC}">
              <c16:uniqueId val="{00000000-56C9-4F56-95D8-BC1D1D47AD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6C9-4F56-95D8-BC1D1D47AD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105.87</c:v>
                </c:pt>
                <c:pt idx="1">
                  <c:v>105.65</c:v>
                </c:pt>
                <c:pt idx="2">
                  <c:v>104.73</c:v>
                </c:pt>
                <c:pt idx="3">
                  <c:v>104.75</c:v>
                </c:pt>
                <c:pt idx="4">
                  <c:v>107.28</c:v>
                </c:pt>
              </c:numCache>
            </c:numRef>
          </c:val>
          <c:extLst>
            <c:ext xmlns:c16="http://schemas.microsoft.com/office/drawing/2014/chart" uri="{C3380CC4-5D6E-409C-BE32-E72D297353CC}">
              <c16:uniqueId val="{00000000-A2B1-47E9-BB93-DBBA5C9C37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2B1-47E9-BB93-DBBA5C9C37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50.48</c:v>
                </c:pt>
                <c:pt idx="1">
                  <c:v>52.24</c:v>
                </c:pt>
                <c:pt idx="2">
                  <c:v>53.14</c:v>
                </c:pt>
                <c:pt idx="3">
                  <c:v>54.61</c:v>
                </c:pt>
                <c:pt idx="4">
                  <c:v>56.38</c:v>
                </c:pt>
              </c:numCache>
            </c:numRef>
          </c:val>
          <c:extLst>
            <c:ext xmlns:c16="http://schemas.microsoft.com/office/drawing/2014/chart" uri="{C3380CC4-5D6E-409C-BE32-E72D297353CC}">
              <c16:uniqueId val="{00000000-32DB-4A69-A2E9-1758B54DC9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2DB-4A69-A2E9-1758B54DC9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12.5</c:v>
                </c:pt>
                <c:pt idx="1">
                  <c:v>19.91</c:v>
                </c:pt>
                <c:pt idx="2">
                  <c:v>11.59</c:v>
                </c:pt>
                <c:pt idx="3">
                  <c:v>12.39</c:v>
                </c:pt>
                <c:pt idx="4">
                  <c:v>13.41</c:v>
                </c:pt>
              </c:numCache>
            </c:numRef>
          </c:val>
          <c:extLst>
            <c:ext xmlns:c16="http://schemas.microsoft.com/office/drawing/2014/chart" uri="{C3380CC4-5D6E-409C-BE32-E72D297353CC}">
              <c16:uniqueId val="{00000000-FC68-47C9-B700-5F4A9A7EE9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FC68-47C9-B700-5F4A9A7EE9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33-4109-939D-13B2674310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6B33-4109-939D-13B2674310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391.43</c:v>
                </c:pt>
                <c:pt idx="1">
                  <c:v>379.5</c:v>
                </c:pt>
                <c:pt idx="2">
                  <c:v>384.02</c:v>
                </c:pt>
                <c:pt idx="3">
                  <c:v>348.79</c:v>
                </c:pt>
                <c:pt idx="4">
                  <c:v>345.76</c:v>
                </c:pt>
              </c:numCache>
            </c:numRef>
          </c:val>
          <c:extLst>
            <c:ext xmlns:c16="http://schemas.microsoft.com/office/drawing/2014/chart" uri="{C3380CC4-5D6E-409C-BE32-E72D297353CC}">
              <c16:uniqueId val="{00000000-4468-4F2B-9F1E-F8E62B3337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4468-4F2B-9F1E-F8E62B3337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567.73</c:v>
                </c:pt>
                <c:pt idx="1">
                  <c:v>538.39</c:v>
                </c:pt>
                <c:pt idx="2">
                  <c:v>543.97</c:v>
                </c:pt>
                <c:pt idx="3">
                  <c:v>516.44000000000005</c:v>
                </c:pt>
                <c:pt idx="4">
                  <c:v>490.96</c:v>
                </c:pt>
              </c:numCache>
            </c:numRef>
          </c:val>
          <c:extLst>
            <c:ext xmlns:c16="http://schemas.microsoft.com/office/drawing/2014/chart" uri="{C3380CC4-5D6E-409C-BE32-E72D297353CC}">
              <c16:uniqueId val="{00000000-65CD-466C-8E18-1FEE18B7E3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5CD-466C-8E18-1FEE18B7E3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98.81</c:v>
                </c:pt>
                <c:pt idx="1">
                  <c:v>98.85</c:v>
                </c:pt>
                <c:pt idx="2">
                  <c:v>100.66</c:v>
                </c:pt>
                <c:pt idx="3">
                  <c:v>101.07</c:v>
                </c:pt>
                <c:pt idx="4">
                  <c:v>103.29</c:v>
                </c:pt>
              </c:numCache>
            </c:numRef>
          </c:val>
          <c:extLst>
            <c:ext xmlns:c16="http://schemas.microsoft.com/office/drawing/2014/chart" uri="{C3380CC4-5D6E-409C-BE32-E72D297353CC}">
              <c16:uniqueId val="{00000000-720D-4CD5-A56A-26AED0EEB3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20D-4CD5-A56A-26AED0EEB3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207.51</c:v>
                </c:pt>
                <c:pt idx="1">
                  <c:v>208.22</c:v>
                </c:pt>
                <c:pt idx="2">
                  <c:v>205.18</c:v>
                </c:pt>
                <c:pt idx="3">
                  <c:v>203.35</c:v>
                </c:pt>
                <c:pt idx="4">
                  <c:v>199.93</c:v>
                </c:pt>
              </c:numCache>
            </c:numRef>
          </c:val>
          <c:extLst>
            <c:ext xmlns:c16="http://schemas.microsoft.com/office/drawing/2014/chart" uri="{C3380CC4-5D6E-409C-BE32-E72D297353CC}">
              <c16:uniqueId val="{00000000-C311-4BB3-B15E-8E50DF6D09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311-4BB3-B15E-8E50DF6D09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150" zoomScaleNormal="1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常陸太田市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49236</v>
      </c>
      <c r="AM8" s="66"/>
      <c r="AN8" s="66"/>
      <c r="AO8" s="66"/>
      <c r="AP8" s="66"/>
      <c r="AQ8" s="66"/>
      <c r="AR8" s="66"/>
      <c r="AS8" s="66"/>
      <c r="AT8" s="37">
        <f>データ!$S$6</f>
        <v>371.99</v>
      </c>
      <c r="AU8" s="38"/>
      <c r="AV8" s="38"/>
      <c r="AW8" s="38"/>
      <c r="AX8" s="38"/>
      <c r="AY8" s="38"/>
      <c r="AZ8" s="38"/>
      <c r="BA8" s="38"/>
      <c r="BB8" s="55">
        <f>データ!$T$6</f>
        <v>132.36000000000001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62.46</v>
      </c>
      <c r="J10" s="38"/>
      <c r="K10" s="38"/>
      <c r="L10" s="38"/>
      <c r="M10" s="38"/>
      <c r="N10" s="38"/>
      <c r="O10" s="65"/>
      <c r="P10" s="55">
        <f>データ!$P$6</f>
        <v>85</v>
      </c>
      <c r="Q10" s="55"/>
      <c r="R10" s="55"/>
      <c r="S10" s="55"/>
      <c r="T10" s="55"/>
      <c r="U10" s="55"/>
      <c r="V10" s="55"/>
      <c r="W10" s="66">
        <f>データ!$Q$6</f>
        <v>3768</v>
      </c>
      <c r="X10" s="66"/>
      <c r="Y10" s="66"/>
      <c r="Z10" s="66"/>
      <c r="AA10" s="66"/>
      <c r="AB10" s="66"/>
      <c r="AC10" s="66"/>
      <c r="AD10" s="2"/>
      <c r="AE10" s="2"/>
      <c r="AF10" s="2"/>
      <c r="AG10" s="2"/>
      <c r="AH10" s="2"/>
      <c r="AI10" s="2"/>
      <c r="AJ10" s="2"/>
      <c r="AK10" s="2"/>
      <c r="AL10" s="66">
        <f>データ!$U$6</f>
        <v>41564</v>
      </c>
      <c r="AM10" s="66"/>
      <c r="AN10" s="66"/>
      <c r="AO10" s="66"/>
      <c r="AP10" s="66"/>
      <c r="AQ10" s="66"/>
      <c r="AR10" s="66"/>
      <c r="AS10" s="66"/>
      <c r="AT10" s="37">
        <f>データ!$V$6</f>
        <v>171.48</v>
      </c>
      <c r="AU10" s="38"/>
      <c r="AV10" s="38"/>
      <c r="AW10" s="38"/>
      <c r="AX10" s="38"/>
      <c r="AY10" s="38"/>
      <c r="AZ10" s="38"/>
      <c r="BA10" s="38"/>
      <c r="BB10" s="55">
        <f>データ!$W$6</f>
        <v>242.38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9irTqwhVJz8VIEvTAmDjH7Yt44Xyf/8FLKktHO6SsD+b+eZBRjyfXoWQQgNTKxm9+GKyYwrpb7TbDx3P4XZbA==" saltValue="17c0dtWMmPypia7fe/Ck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82121</v>
      </c>
      <c r="D6" s="20">
        <f t="shared" si="3"/>
        <v>46</v>
      </c>
      <c r="E6" s="20">
        <f t="shared" si="3"/>
        <v>1</v>
      </c>
      <c r="F6" s="20">
        <f t="shared" si="3"/>
        <v>0</v>
      </c>
      <c r="G6" s="20">
        <f t="shared" si="3"/>
        <v>1</v>
      </c>
      <c r="H6" s="20" t="str">
        <f t="shared" si="3"/>
        <v>茨城県　常陸太田市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62.46</v>
      </c>
      <c r="P6" s="21">
        <f t="shared" si="3"/>
        <v>85</v>
      </c>
      <c r="Q6" s="21">
        <f t="shared" si="3"/>
        <v>3768</v>
      </c>
      <c r="R6" s="21">
        <f t="shared" si="3"/>
        <v>49236</v>
      </c>
      <c r="S6" s="21">
        <f t="shared" si="3"/>
        <v>371.99</v>
      </c>
      <c r="T6" s="21">
        <f t="shared" si="3"/>
        <v>132.36000000000001</v>
      </c>
      <c r="U6" s="21">
        <f t="shared" si="3"/>
        <v>41564</v>
      </c>
      <c r="V6" s="21">
        <f t="shared" si="3"/>
        <v>171.48</v>
      </c>
      <c r="W6" s="21">
        <f t="shared" si="3"/>
        <v>242.38</v>
      </c>
      <c r="X6" s="22">
        <f>IF(X7="",NA(),X7)</f>
        <v>105.87</v>
      </c>
      <c r="Y6" s="22">
        <f t="shared" ref="Y6:AG6" si="4">IF(Y7="",NA(),Y7)</f>
        <v>105.65</v>
      </c>
      <c r="Z6" s="22">
        <f t="shared" si="4"/>
        <v>104.73</v>
      </c>
      <c r="AA6" s="22">
        <f t="shared" si="4"/>
        <v>104.75</v>
      </c>
      <c r="AB6" s="22">
        <f t="shared" si="4"/>
        <v>107.28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391.43</v>
      </c>
      <c r="AU6" s="22">
        <f t="shared" ref="AU6:BC6" si="6">IF(AU7="",NA(),AU7)</f>
        <v>379.5</v>
      </c>
      <c r="AV6" s="22">
        <f t="shared" si="6"/>
        <v>384.02</v>
      </c>
      <c r="AW6" s="22">
        <f t="shared" si="6"/>
        <v>348.79</v>
      </c>
      <c r="AX6" s="22">
        <f t="shared" si="6"/>
        <v>345.76</v>
      </c>
      <c r="AY6" s="22">
        <f t="shared" si="6"/>
        <v>357.34</v>
      </c>
      <c r="AZ6" s="22">
        <f t="shared" si="6"/>
        <v>366.03</v>
      </c>
      <c r="BA6" s="22">
        <f t="shared" si="6"/>
        <v>365.18</v>
      </c>
      <c r="BB6" s="22">
        <f t="shared" si="6"/>
        <v>327.77</v>
      </c>
      <c r="BC6" s="22">
        <f t="shared" si="6"/>
        <v>338.02</v>
      </c>
      <c r="BD6" s="21" t="str">
        <f>IF(BD7="","",IF(BD7="-","【-】","【"&amp;SUBSTITUTE(TEXT(BD7,"#,##0.00"),"-","△")&amp;"】"))</f>
        <v>【261.51】</v>
      </c>
      <c r="BE6" s="22">
        <f>IF(BE7="",NA(),BE7)</f>
        <v>567.73</v>
      </c>
      <c r="BF6" s="22">
        <f t="shared" ref="BF6:BN6" si="7">IF(BF7="",NA(),BF7)</f>
        <v>538.39</v>
      </c>
      <c r="BG6" s="22">
        <f t="shared" si="7"/>
        <v>543.97</v>
      </c>
      <c r="BH6" s="22">
        <f t="shared" si="7"/>
        <v>516.44000000000005</v>
      </c>
      <c r="BI6" s="22">
        <f t="shared" si="7"/>
        <v>490.96</v>
      </c>
      <c r="BJ6" s="22">
        <f t="shared" si="7"/>
        <v>373.69</v>
      </c>
      <c r="BK6" s="22">
        <f t="shared" si="7"/>
        <v>370.12</v>
      </c>
      <c r="BL6" s="22">
        <f t="shared" si="7"/>
        <v>371.65</v>
      </c>
      <c r="BM6" s="22">
        <f t="shared" si="7"/>
        <v>397.1</v>
      </c>
      <c r="BN6" s="22">
        <f t="shared" si="7"/>
        <v>379.91</v>
      </c>
      <c r="BO6" s="21" t="str">
        <f>IF(BO7="","",IF(BO7="-","【-】","【"&amp;SUBSTITUTE(TEXT(BO7,"#,##0.00"),"-","△")&amp;"】"))</f>
        <v>【265.16】</v>
      </c>
      <c r="BP6" s="22">
        <f>IF(BP7="",NA(),BP7)</f>
        <v>98.81</v>
      </c>
      <c r="BQ6" s="22">
        <f t="shared" ref="BQ6:BY6" si="8">IF(BQ7="",NA(),BQ7)</f>
        <v>98.85</v>
      </c>
      <c r="BR6" s="22">
        <f t="shared" si="8"/>
        <v>100.66</v>
      </c>
      <c r="BS6" s="22">
        <f t="shared" si="8"/>
        <v>101.07</v>
      </c>
      <c r="BT6" s="22">
        <f t="shared" si="8"/>
        <v>103.29</v>
      </c>
      <c r="BU6" s="22">
        <f t="shared" si="8"/>
        <v>99.87</v>
      </c>
      <c r="BV6" s="22">
        <f t="shared" si="8"/>
        <v>100.42</v>
      </c>
      <c r="BW6" s="22">
        <f t="shared" si="8"/>
        <v>98.77</v>
      </c>
      <c r="BX6" s="22">
        <f t="shared" si="8"/>
        <v>95.79</v>
      </c>
      <c r="BY6" s="22">
        <f t="shared" si="8"/>
        <v>98.3</v>
      </c>
      <c r="BZ6" s="21" t="str">
        <f>IF(BZ7="","",IF(BZ7="-","【-】","【"&amp;SUBSTITUTE(TEXT(BZ7,"#,##0.00"),"-","△")&amp;"】"))</f>
        <v>【102.35】</v>
      </c>
      <c r="CA6" s="22">
        <f>IF(CA7="",NA(),CA7)</f>
        <v>207.51</v>
      </c>
      <c r="CB6" s="22">
        <f t="shared" ref="CB6:CJ6" si="9">IF(CB7="",NA(),CB7)</f>
        <v>208.22</v>
      </c>
      <c r="CC6" s="22">
        <f t="shared" si="9"/>
        <v>205.18</v>
      </c>
      <c r="CD6" s="22">
        <f t="shared" si="9"/>
        <v>203.35</v>
      </c>
      <c r="CE6" s="22">
        <f t="shared" si="9"/>
        <v>199.93</v>
      </c>
      <c r="CF6" s="22">
        <f t="shared" si="9"/>
        <v>171.81</v>
      </c>
      <c r="CG6" s="22">
        <f t="shared" si="9"/>
        <v>171.67</v>
      </c>
      <c r="CH6" s="22">
        <f t="shared" si="9"/>
        <v>173.67</v>
      </c>
      <c r="CI6" s="22">
        <f t="shared" si="9"/>
        <v>171.13</v>
      </c>
      <c r="CJ6" s="22">
        <f t="shared" si="9"/>
        <v>173.7</v>
      </c>
      <c r="CK6" s="21" t="str">
        <f>IF(CK7="","",IF(CK7="-","【-】","【"&amp;SUBSTITUTE(TEXT(CK7,"#,##0.00"),"-","△")&amp;"】"))</f>
        <v>【167.74】</v>
      </c>
      <c r="CL6" s="22">
        <f>IF(CL7="",NA(),CL7)</f>
        <v>70.459999999999994</v>
      </c>
      <c r="CM6" s="22">
        <f t="shared" ref="CM6:CU6" si="10">IF(CM7="",NA(),CM7)</f>
        <v>69.75</v>
      </c>
      <c r="CN6" s="22">
        <f t="shared" si="10"/>
        <v>68.459999999999994</v>
      </c>
      <c r="CO6" s="22">
        <f t="shared" si="10"/>
        <v>68.91</v>
      </c>
      <c r="CP6" s="22">
        <f t="shared" si="10"/>
        <v>66.81</v>
      </c>
      <c r="CQ6" s="22">
        <f t="shared" si="10"/>
        <v>60.03</v>
      </c>
      <c r="CR6" s="22">
        <f t="shared" si="10"/>
        <v>59.74</v>
      </c>
      <c r="CS6" s="22">
        <f t="shared" si="10"/>
        <v>59.67</v>
      </c>
      <c r="CT6" s="22">
        <f t="shared" si="10"/>
        <v>60.12</v>
      </c>
      <c r="CU6" s="22">
        <f t="shared" si="10"/>
        <v>60.34</v>
      </c>
      <c r="CV6" s="21" t="str">
        <f>IF(CV7="","",IF(CV7="-","【-】","【"&amp;SUBSTITUTE(TEXT(CV7,"#,##0.00"),"-","△")&amp;"】"))</f>
        <v>【60.29】</v>
      </c>
      <c r="CW6" s="22">
        <f>IF(CW7="",NA(),CW7)</f>
        <v>83.2</v>
      </c>
      <c r="CX6" s="22">
        <f t="shared" ref="CX6:DF6" si="11">IF(CX7="",NA(),CX7)</f>
        <v>84.03</v>
      </c>
      <c r="CY6" s="22">
        <f t="shared" si="11"/>
        <v>83.28</v>
      </c>
      <c r="CZ6" s="22">
        <f t="shared" si="11"/>
        <v>83.13</v>
      </c>
      <c r="DA6" s="22">
        <f t="shared" si="11"/>
        <v>83.91</v>
      </c>
      <c r="DB6" s="22">
        <f t="shared" si="11"/>
        <v>84.81</v>
      </c>
      <c r="DC6" s="22">
        <f t="shared" si="11"/>
        <v>84.8</v>
      </c>
      <c r="DD6" s="22">
        <f t="shared" si="11"/>
        <v>84.6</v>
      </c>
      <c r="DE6" s="22">
        <f t="shared" si="11"/>
        <v>84.24</v>
      </c>
      <c r="DF6" s="22">
        <f t="shared" si="11"/>
        <v>84.19</v>
      </c>
      <c r="DG6" s="21" t="str">
        <f>IF(DG7="","",IF(DG7="-","【-】","【"&amp;SUBSTITUTE(TEXT(DG7,"#,##0.00"),"-","△")&amp;"】"))</f>
        <v>【90.12】</v>
      </c>
      <c r="DH6" s="22">
        <f>IF(DH7="",NA(),DH7)</f>
        <v>50.48</v>
      </c>
      <c r="DI6" s="22">
        <f t="shared" ref="DI6:DQ6" si="12">IF(DI7="",NA(),DI7)</f>
        <v>52.24</v>
      </c>
      <c r="DJ6" s="22">
        <f t="shared" si="12"/>
        <v>53.14</v>
      </c>
      <c r="DK6" s="22">
        <f t="shared" si="12"/>
        <v>54.61</v>
      </c>
      <c r="DL6" s="22">
        <f t="shared" si="12"/>
        <v>56.38</v>
      </c>
      <c r="DM6" s="22">
        <f t="shared" si="12"/>
        <v>47.28</v>
      </c>
      <c r="DN6" s="22">
        <f t="shared" si="12"/>
        <v>47.66</v>
      </c>
      <c r="DO6" s="22">
        <f t="shared" si="12"/>
        <v>48.17</v>
      </c>
      <c r="DP6" s="22">
        <f t="shared" si="12"/>
        <v>48.83</v>
      </c>
      <c r="DQ6" s="22">
        <f t="shared" si="12"/>
        <v>49.96</v>
      </c>
      <c r="DR6" s="21" t="str">
        <f>IF(DR7="","",IF(DR7="-","【-】","【"&amp;SUBSTITUTE(TEXT(DR7,"#,##0.00"),"-","△")&amp;"】"))</f>
        <v>【50.88】</v>
      </c>
      <c r="DS6" s="22">
        <f>IF(DS7="",NA(),DS7)</f>
        <v>12.5</v>
      </c>
      <c r="DT6" s="22">
        <f t="shared" ref="DT6:EB6" si="13">IF(DT7="",NA(),DT7)</f>
        <v>19.91</v>
      </c>
      <c r="DU6" s="22">
        <f t="shared" si="13"/>
        <v>11.59</v>
      </c>
      <c r="DV6" s="22">
        <f t="shared" si="13"/>
        <v>12.39</v>
      </c>
      <c r="DW6" s="22">
        <f t="shared" si="13"/>
        <v>13.41</v>
      </c>
      <c r="DX6" s="22">
        <f t="shared" si="13"/>
        <v>12.19</v>
      </c>
      <c r="DY6" s="22">
        <f t="shared" si="13"/>
        <v>15.1</v>
      </c>
      <c r="DZ6" s="22">
        <f t="shared" si="13"/>
        <v>17.12</v>
      </c>
      <c r="EA6" s="22">
        <f t="shared" si="13"/>
        <v>18.18</v>
      </c>
      <c r="EB6" s="22">
        <f t="shared" si="13"/>
        <v>19.32</v>
      </c>
      <c r="EC6" s="21" t="str">
        <f>IF(EC7="","",IF(EC7="-","【-】","【"&amp;SUBSTITUTE(TEXT(EC7,"#,##0.00"),"-","△")&amp;"】"))</f>
        <v>【22.30】</v>
      </c>
      <c r="ED6" s="22">
        <f>IF(ED7="",NA(),ED7)</f>
        <v>0.41</v>
      </c>
      <c r="EE6" s="22">
        <f t="shared" ref="EE6:EM6" si="14">IF(EE7="",NA(),EE7)</f>
        <v>0.42</v>
      </c>
      <c r="EF6" s="22">
        <f t="shared" si="14"/>
        <v>0.27</v>
      </c>
      <c r="EG6" s="22">
        <f t="shared" si="14"/>
        <v>0.24</v>
      </c>
      <c r="EH6" s="22">
        <f t="shared" si="14"/>
        <v>0.12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82121</v>
      </c>
      <c r="D7" s="24">
        <v>46</v>
      </c>
      <c r="E7" s="24">
        <v>1</v>
      </c>
      <c r="F7" s="24">
        <v>0</v>
      </c>
      <c r="G7" s="24">
        <v>1</v>
      </c>
      <c r="H7" s="24" t="s">
        <v>93</v>
      </c>
      <c r="I7" s="24" t="s">
        <v>94</v>
      </c>
      <c r="J7" s="24" t="s">
        <v>95</v>
      </c>
      <c r="K7" s="24" t="s">
        <v>96</v>
      </c>
      <c r="L7" s="24" t="s">
        <v>97</v>
      </c>
      <c r="M7" s="24" t="s">
        <v>98</v>
      </c>
      <c r="N7" s="25" t="s">
        <v>99</v>
      </c>
      <c r="O7" s="25">
        <v>62.46</v>
      </c>
      <c r="P7" s="25">
        <v>85</v>
      </c>
      <c r="Q7" s="25">
        <v>3768</v>
      </c>
      <c r="R7" s="25">
        <v>49236</v>
      </c>
      <c r="S7" s="25">
        <v>371.99</v>
      </c>
      <c r="T7" s="25">
        <v>132.36000000000001</v>
      </c>
      <c r="U7" s="25">
        <v>41564</v>
      </c>
      <c r="V7" s="25">
        <v>171.48</v>
      </c>
      <c r="W7" s="25">
        <v>242.38</v>
      </c>
      <c r="X7" s="25">
        <v>105.87</v>
      </c>
      <c r="Y7" s="25">
        <v>105.65</v>
      </c>
      <c r="Z7" s="25">
        <v>104.73</v>
      </c>
      <c r="AA7" s="25">
        <v>104.75</v>
      </c>
      <c r="AB7" s="25">
        <v>107.28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391.43</v>
      </c>
      <c r="AU7" s="25">
        <v>379.5</v>
      </c>
      <c r="AV7" s="25">
        <v>384.02</v>
      </c>
      <c r="AW7" s="25">
        <v>348.79</v>
      </c>
      <c r="AX7" s="25">
        <v>345.76</v>
      </c>
      <c r="AY7" s="25">
        <v>357.34</v>
      </c>
      <c r="AZ7" s="25">
        <v>366.03</v>
      </c>
      <c r="BA7" s="25">
        <v>365.18</v>
      </c>
      <c r="BB7" s="25">
        <v>327.77</v>
      </c>
      <c r="BC7" s="25">
        <v>338.02</v>
      </c>
      <c r="BD7" s="25">
        <v>261.51</v>
      </c>
      <c r="BE7" s="25">
        <v>567.73</v>
      </c>
      <c r="BF7" s="25">
        <v>538.39</v>
      </c>
      <c r="BG7" s="25">
        <v>543.97</v>
      </c>
      <c r="BH7" s="25">
        <v>516.44000000000005</v>
      </c>
      <c r="BI7" s="25">
        <v>490.96</v>
      </c>
      <c r="BJ7" s="25">
        <v>373.69</v>
      </c>
      <c r="BK7" s="25">
        <v>370.12</v>
      </c>
      <c r="BL7" s="25">
        <v>371.65</v>
      </c>
      <c r="BM7" s="25">
        <v>397.1</v>
      </c>
      <c r="BN7" s="25">
        <v>379.91</v>
      </c>
      <c r="BO7" s="25">
        <v>265.16000000000003</v>
      </c>
      <c r="BP7" s="25">
        <v>98.81</v>
      </c>
      <c r="BQ7" s="25">
        <v>98.85</v>
      </c>
      <c r="BR7" s="25">
        <v>100.66</v>
      </c>
      <c r="BS7" s="25">
        <v>101.07</v>
      </c>
      <c r="BT7" s="25">
        <v>103.29</v>
      </c>
      <c r="BU7" s="25">
        <v>99.87</v>
      </c>
      <c r="BV7" s="25">
        <v>100.42</v>
      </c>
      <c r="BW7" s="25">
        <v>98.77</v>
      </c>
      <c r="BX7" s="25">
        <v>95.79</v>
      </c>
      <c r="BY7" s="25">
        <v>98.3</v>
      </c>
      <c r="BZ7" s="25">
        <v>102.35</v>
      </c>
      <c r="CA7" s="25">
        <v>207.51</v>
      </c>
      <c r="CB7" s="25">
        <v>208.22</v>
      </c>
      <c r="CC7" s="25">
        <v>205.18</v>
      </c>
      <c r="CD7" s="25">
        <v>203.35</v>
      </c>
      <c r="CE7" s="25">
        <v>199.93</v>
      </c>
      <c r="CF7" s="25">
        <v>171.81</v>
      </c>
      <c r="CG7" s="25">
        <v>171.67</v>
      </c>
      <c r="CH7" s="25">
        <v>173.67</v>
      </c>
      <c r="CI7" s="25">
        <v>171.13</v>
      </c>
      <c r="CJ7" s="25">
        <v>173.7</v>
      </c>
      <c r="CK7" s="25">
        <v>167.74</v>
      </c>
      <c r="CL7" s="25">
        <v>70.459999999999994</v>
      </c>
      <c r="CM7" s="25">
        <v>69.75</v>
      </c>
      <c r="CN7" s="25">
        <v>68.459999999999994</v>
      </c>
      <c r="CO7" s="25">
        <v>68.91</v>
      </c>
      <c r="CP7" s="25">
        <v>66.81</v>
      </c>
      <c r="CQ7" s="25">
        <v>60.03</v>
      </c>
      <c r="CR7" s="25">
        <v>59.74</v>
      </c>
      <c r="CS7" s="25">
        <v>59.67</v>
      </c>
      <c r="CT7" s="25">
        <v>60.12</v>
      </c>
      <c r="CU7" s="25">
        <v>60.34</v>
      </c>
      <c r="CV7" s="25">
        <v>60.29</v>
      </c>
      <c r="CW7" s="25">
        <v>83.2</v>
      </c>
      <c r="CX7" s="25">
        <v>84.03</v>
      </c>
      <c r="CY7" s="25">
        <v>83.28</v>
      </c>
      <c r="CZ7" s="25">
        <v>83.13</v>
      </c>
      <c r="DA7" s="25">
        <v>83.91</v>
      </c>
      <c r="DB7" s="25">
        <v>84.81</v>
      </c>
      <c r="DC7" s="25">
        <v>84.8</v>
      </c>
      <c r="DD7" s="25">
        <v>84.6</v>
      </c>
      <c r="DE7" s="25">
        <v>84.24</v>
      </c>
      <c r="DF7" s="25">
        <v>84.19</v>
      </c>
      <c r="DG7" s="25">
        <v>90.12</v>
      </c>
      <c r="DH7" s="25">
        <v>50.48</v>
      </c>
      <c r="DI7" s="25">
        <v>52.24</v>
      </c>
      <c r="DJ7" s="25">
        <v>53.14</v>
      </c>
      <c r="DK7" s="25">
        <v>54.61</v>
      </c>
      <c r="DL7" s="25">
        <v>56.38</v>
      </c>
      <c r="DM7" s="25">
        <v>47.28</v>
      </c>
      <c r="DN7" s="25">
        <v>47.66</v>
      </c>
      <c r="DO7" s="25">
        <v>48.17</v>
      </c>
      <c r="DP7" s="25">
        <v>48.83</v>
      </c>
      <c r="DQ7" s="25">
        <v>49.96</v>
      </c>
      <c r="DR7" s="25">
        <v>50.88</v>
      </c>
      <c r="DS7" s="25">
        <v>12.5</v>
      </c>
      <c r="DT7" s="25">
        <v>19.91</v>
      </c>
      <c r="DU7" s="25">
        <v>11.59</v>
      </c>
      <c r="DV7" s="25">
        <v>12.39</v>
      </c>
      <c r="DW7" s="25">
        <v>13.41</v>
      </c>
      <c r="DX7" s="25">
        <v>12.19</v>
      </c>
      <c r="DY7" s="25">
        <v>15.1</v>
      </c>
      <c r="DZ7" s="25">
        <v>17.12</v>
      </c>
      <c r="EA7" s="25">
        <v>18.18</v>
      </c>
      <c r="EB7" s="25">
        <v>19.32</v>
      </c>
      <c r="EC7" s="25">
        <v>22.3</v>
      </c>
      <c r="ED7" s="25">
        <v>0.41</v>
      </c>
      <c r="EE7" s="25">
        <v>0.42</v>
      </c>
      <c r="EF7" s="25">
        <v>0.27</v>
      </c>
      <c r="EG7" s="25">
        <v>0.24</v>
      </c>
      <c r="EH7" s="25">
        <v>0.12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2023-01-24T06:43:37Z</cp:lastPrinted>
  <dcterms:created xsi:type="dcterms:W3CDTF">2022-12-01T00:54:31Z</dcterms:created>
  <dcterms:modified xsi:type="dcterms:W3CDTF">2023-02-01T01:42:05Z</dcterms:modified>
  <cp:category/>
</cp:coreProperties>
</file>