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2_農業集落排水（法非適）16\06_結城市\"/>
    </mc:Choice>
  </mc:AlternateContent>
  <workbookProtection workbookAlgorithmName="SHA-512" workbookHashValue="Z8MNCLj3eE0FV7LkMAK21NB1lV3ZSc0c0y7LhK9lW68+ECBE0q0s/KPKwngy09LUJ7iukGVsVyBdPfe7ou/R8w==" workbookSaltValue="ijgj3CBAfQxO4rlV5qh5G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W10" i="4"/>
  <c r="I10" i="4"/>
  <c r="BB8" i="4"/>
  <c r="AL8" i="4"/>
  <c r="P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<sst xmlns="http://schemas.openxmlformats.org/spreadsheetml/2006/main" count="236" uniqueCount="118">
  <si>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</si>
  <si>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</si>
  <si>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</si>
  <si>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</si>
  <si>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</si>
  <si>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</si>
  <si>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</si>
  <si>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</si>
  <si>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</si>
  <si>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</si>
  <si>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</si>
  <si>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</si>
  <si>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</si>
  <si>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</si>
  <si>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</si>
  <si>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</si>
  <si>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</si>
  <si>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</si>
  <si>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</si>
  <si>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</si>
  <si>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</si>
  <si>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</si>
  <si>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</si>
  <si>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</si>
  <si>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</si>
  <si>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</si>
  <si>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</si>
  <si>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</si>
  <si>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</si>
  <si>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</si>
  <si>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</si>
  <si>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</si>
  <si>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</si>
  <si>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</si>
  <si>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</si>
  <si>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</si>
  <si>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</si>
  <si>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</si>
  <si>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</si>
  <si>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</si>
  <si>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</si>
  <si>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</si>
  <si>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</si>
  <si>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</si>
  <si>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</si>
  <si>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</si>
  <si>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</si>
  <si>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</si>
  <si>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</si>
  <si>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</si>
  <si>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</si>
  <si>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</si>
  <si>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</si>
  <si>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</si>
  <si>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</si>
  <si>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</si>
  <si>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</si>
  <si>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</si>
  <si>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</si>
  <si>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</si>
  <si>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</si>
  <si>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</si>
  <si>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</si>
  <si>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</si>
  <si>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</si>
  <si>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</si>
  <si>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</si>
  <si>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</si>
  <si>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</si>
  <si>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</si>
  <si>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</si>
  <si>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</si>
  <si>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</si>
  <si>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</si>
  <si>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</si>
  <si>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</si>
  <si>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</si>
  <si>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</si>
  <si>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</si>
  <si>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</si>
  <si>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</si>
  <si>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</si>
  <si>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</si>
  <si>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</si>
  <si>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</si>
  <si>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</si>
  <si>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</si>
  <si>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</si>
  <si>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</si>
  <si>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</si>
  <si>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</si>
  <si>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</si>
  <si>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</si>
  <si>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</si>
  <si>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</si>
  <si>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</si>
  <si>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結城市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</si>
  <si>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</si>
  <si>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</si>
  <si>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</si>
  <si>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</si>
  <si>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</si>
  <si>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</si>
  <si>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</si>
  <si>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</si>
  <si>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</si>
  <si>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</si>
  <si>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</si>
  <si>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</si>
  <si>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</si>
  <si>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</si>
  <si>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</si>
  <si>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</si>
  <si>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</si>
  <si>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</si>
  <si>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③管渠の改善は、H29年度に大戦防・武井南地区において行った。改善(更新・改良・修繕)管渠延長は56m、下水道布設延長は7,328mで管渠改善率は0.76%である。
矢畑地区と江川南地区については、それぞれ（H18年度・H22年度）の供用開始以来行っていない。今後、機能診断やそれに伴う最適整備構想により計画的に対応していく必要がある。</t>
    <rPh sb="130" eb="132">
      <t>コンゴ</t>
    </rPh>
    <rPh sb="133" eb="137">
      <t>キノウシンダン</t>
    </rPh>
    <rPh sb="141" eb="142">
      <t>トモナ</t>
    </rPh>
    <phoneticPr fontId="4"/>
  </si>
  <si>
    <t>経営の健全性、効率性で分析のとおり、現状では指標上黒字になったに過ぎない。経費回収率は100%未満のため使用料で回収すべき経費が使用料以外の収入により賄われている状況である。
機能診断や最適整備構想によって、改修や修繕の必要が出てくる。そのために経費削減や適正な使用料確保による財源の確保を行わなければならない。</t>
    <rPh sb="22" eb="25">
      <t>シヒョウジョウ</t>
    </rPh>
    <rPh sb="25" eb="27">
      <t>クロジ</t>
    </rPh>
    <rPh sb="32" eb="33">
      <t>ス</t>
    </rPh>
    <rPh sb="37" eb="42">
      <t>ケイヒカイシュウリツ</t>
    </rPh>
    <rPh sb="47" eb="49">
      <t>ミマン</t>
    </rPh>
    <rPh sb="81" eb="83">
      <t>ジョウキョウ</t>
    </rPh>
    <rPh sb="88" eb="92">
      <t>キノウシンダン</t>
    </rPh>
    <rPh sb="93" eb="99">
      <t>サイテキセイビコウソウ</t>
    </rPh>
    <phoneticPr fontId="4"/>
  </si>
  <si>
    <t>①収益的収支比率が108%と大幅に上昇した。要因として比率の算出の際、総費用に建設改良費が含まれず、この財源として使用料を充てたことによるもので一時的な上昇である。
地方債償還金は、現在のところ新たな借り入れがなく概ね横ばいの傾向にあるが、今後大幅な改修等を行う場合、市債借入額が増となり償還金が増加する。そのため経営改善に向け、費用削減及び適正な使用料収入の確保が必要である。
④企業債残高対事業規模比率は、類似団体より低い状況である。R8年度に矢畑地区が，またR12年度に江川南地区がそれぞれ供用開始20年を迎えるが、大幅な改修等を行うとなった場合、再び比率が上がることとなる。
⑤経費回収率は類似団体平均値よりも上回っているが、100%未満であるため使用料で回収すべき経費を一般会計繰入金等の使用料以外の収入により賄っている状況であり、経費回収率の増に努めることが重要である。
⑥汚水処理原価は類似団体と比較して低く、効率的な汚水処理が行われている状況である。
⑦施設利用率は類似団体より高い状態で、かつ施設に新規加入を受け入れる余力がある。
⑧水洗化率は類似団体と同程度となった。効率的な汚水処理が行われ施設にも余裕があるため、引き続き接続率の向上に向けて周知していく必要がある。
今後、地方債償還金の増加が見込まれるので、使用料収入の確保に努め経営改善を図る必要がある。</t>
    <rPh sb="27" eb="29">
      <t>ヒリツ</t>
    </rPh>
    <rPh sb="30" eb="32">
      <t>サンシュツ</t>
    </rPh>
    <rPh sb="33" eb="34">
      <t>サイ</t>
    </rPh>
    <rPh sb="35" eb="36">
      <t>ソウ</t>
    </rPh>
    <rPh sb="36" eb="38">
      <t>ヒヨウ</t>
    </rPh>
    <rPh sb="39" eb="44">
      <t>ケンセツカイリョウヒ</t>
    </rPh>
    <rPh sb="45" eb="46">
      <t>フク</t>
    </rPh>
    <rPh sb="52" eb="54">
      <t>ザイゲン</t>
    </rPh>
    <rPh sb="57" eb="60">
      <t>シヨウリョウ</t>
    </rPh>
    <rPh sb="61" eb="62">
      <t>ア</t>
    </rPh>
    <rPh sb="72" eb="75">
      <t>イチジテキ</t>
    </rPh>
    <rPh sb="76" eb="78">
      <t>ジョウショウ</t>
    </rPh>
    <rPh sb="107" eb="108">
      <t>オオム</t>
    </rPh>
    <rPh sb="486" eb="489">
      <t>ドウテイド</t>
    </rPh>
    <rPh sb="529" eb="530">
      <t>ム</t>
    </rPh>
    <rPh sb="532" eb="534">
      <t>シュウチ</t>
    </rPh>
    <rPh sb="538" eb="5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</si>
</sst>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12-499B-826A-744A1FEDA26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7812-499B-826A-744A1FEDA26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65.55</c:v>
                </c:pt>
                <c:pt idx="1">
                  <c:v>63.37</c:v>
                </c:pt>
                <c:pt idx="2">
                  <c:v>63.34</c:v>
                </c:pt>
                <c:pt idx="3">
                  <c:v>65.349999999999994</c:v>
                </c:pt>
                <c:pt idx="4">
                  <c:v>65.599999999999994</c:v>
                </c:pt>
              </c:numCache>
            </c:numRef>
          </c:val>
          <c:extLst>
            <c:ext xmlns:c16="http://schemas.microsoft.com/office/drawing/2014/chart" uri="{C3380CC4-5D6E-409C-BE32-E72D297353CC}">
              <c16:uniqueId val="{00000000-9FE8-43BC-A23B-EC67E5CA7C8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9FE8-43BC-A23B-EC67E5CA7C8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76.010000000000005</c:v>
                </c:pt>
                <c:pt idx="1">
                  <c:v>81.28</c:v>
                </c:pt>
                <c:pt idx="2">
                  <c:v>82.15</c:v>
                </c:pt>
                <c:pt idx="3">
                  <c:v>81.900000000000006</c:v>
                </c:pt>
                <c:pt idx="4">
                  <c:v>84.64</c:v>
                </c:pt>
              </c:numCache>
            </c:numRef>
          </c:val>
          <c:extLst>
            <c:ext xmlns:c16="http://schemas.microsoft.com/office/drawing/2014/chart" uri="{C3380CC4-5D6E-409C-BE32-E72D297353CC}">
              <c16:uniqueId val="{00000000-E066-4C5B-8B27-37AFFDC1DAC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E066-4C5B-8B27-37AFFDC1DAC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96.38</c:v>
                </c:pt>
                <c:pt idx="1">
                  <c:v>96.47</c:v>
                </c:pt>
                <c:pt idx="2">
                  <c:v>96.48</c:v>
                </c:pt>
                <c:pt idx="3">
                  <c:v>98.68</c:v>
                </c:pt>
                <c:pt idx="4">
                  <c:v>107.99</c:v>
                </c:pt>
              </c:numCache>
            </c:numRef>
          </c:val>
          <c:extLst>
            <c:ext xmlns:c16="http://schemas.microsoft.com/office/drawing/2014/chart" uri="{C3380CC4-5D6E-409C-BE32-E72D297353CC}">
              <c16:uniqueId val="{00000000-4925-4D84-A442-EF7805C3F32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25-4D84-A442-EF7805C3F32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D5-4800-86B4-A34C08DE36F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D5-4800-86B4-A34C08DE36F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08-412D-A652-7C20289030D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08-412D-A652-7C20289030D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A3-44B2-BBDD-8B84EC5AD20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A3-44B2-BBDD-8B84EC5AD20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D2-406C-B10B-20213209724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D2-406C-B10B-20213209724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125.91</c:v>
                </c:pt>
                <c:pt idx="1">
                  <c:v>14.66</c:v>
                </c:pt>
                <c:pt idx="2">
                  <c:v>11.38</c:v>
                </c:pt>
                <c:pt idx="3" formatCode="#,##0.00;&quot;△&quot;#,##0.00">
                  <c:v>0</c:v>
                </c:pt>
                <c:pt idx="4" formatCode="#,##0.00;&quot;△&quot;#,##0.00">
                  <c:v>0</c:v>
                </c:pt>
              </c:numCache>
            </c:numRef>
          </c:val>
          <c:extLst>
            <c:ext xmlns:c16="http://schemas.microsoft.com/office/drawing/2014/chart" uri="{C3380CC4-5D6E-409C-BE32-E72D297353CC}">
              <c16:uniqueId val="{00000000-6BA4-47F5-B58B-BC8116EE627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6BA4-47F5-B58B-BC8116EE627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96.12</c:v>
                </c:pt>
                <c:pt idx="1">
                  <c:v>91.58</c:v>
                </c:pt>
                <c:pt idx="2">
                  <c:v>89.71</c:v>
                </c:pt>
                <c:pt idx="3">
                  <c:v>83.22</c:v>
                </c:pt>
                <c:pt idx="4">
                  <c:v>94.53</c:v>
                </c:pt>
              </c:numCache>
            </c:numRef>
          </c:val>
          <c:extLst>
            <c:ext xmlns:c16="http://schemas.microsoft.com/office/drawing/2014/chart" uri="{C3380CC4-5D6E-409C-BE32-E72D297353CC}">
              <c16:uniqueId val="{00000000-4FA6-47AB-9CF6-81F28936B8D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4FA6-47AB-9CF6-81F28936B8D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157.4</c:v>
                </c:pt>
                <c:pt idx="2">
                  <c:v>168.68</c:v>
                </c:pt>
                <c:pt idx="3">
                  <c:v>179.46</c:v>
                </c:pt>
                <c:pt idx="4">
                  <c:v>160.84</c:v>
                </c:pt>
              </c:numCache>
            </c:numRef>
          </c:val>
          <c:extLst>
            <c:ext xmlns:c16="http://schemas.microsoft.com/office/drawing/2014/chart" uri="{C3380CC4-5D6E-409C-BE32-E72D297353CC}">
              <c16:uniqueId val="{00000000-9CC2-46A9-ADEB-B8A31F4918D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9CC2-46A9-ADEB-B8A31F4918D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茨城県　結城市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51266</v>
      </c>
      <c r="AM8" s="51"/>
      <c r="AN8" s="51"/>
      <c r="AO8" s="51"/>
      <c r="AP8" s="51"/>
      <c r="AQ8" s="51"/>
      <c r="AR8" s="51"/>
      <c r="AS8" s="51"/>
      <c r="AT8" s="46">
        <f>データ!T6</f>
        <v>65.760000000000005</v>
      </c>
      <c r="AU8" s="46"/>
      <c r="AV8" s="46"/>
      <c r="AW8" s="46"/>
      <c r="AX8" s="46"/>
      <c r="AY8" s="46"/>
      <c r="AZ8" s="46"/>
      <c r="BA8" s="46"/>
      <c r="BB8" s="46">
        <f>データ!U6</f>
        <v>779.59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5.17</v>
      </c>
      <c r="Q10" s="46"/>
      <c r="R10" s="46"/>
      <c r="S10" s="46"/>
      <c r="T10" s="46"/>
      <c r="U10" s="46"/>
      <c r="V10" s="46"/>
      <c r="W10" s="46">
        <f>データ!Q6</f>
        <v>100</v>
      </c>
      <c r="X10" s="46"/>
      <c r="Y10" s="46"/>
      <c r="Z10" s="46"/>
      <c r="AA10" s="46"/>
      <c r="AB10" s="46"/>
      <c r="AC10" s="46"/>
      <c r="AD10" s="51">
        <f>データ!R6</f>
        <v>4730</v>
      </c>
      <c r="AE10" s="51"/>
      <c r="AF10" s="51"/>
      <c r="AG10" s="51"/>
      <c r="AH10" s="51"/>
      <c r="AI10" s="51"/>
      <c r="AJ10" s="51"/>
      <c r="AK10" s="2"/>
      <c r="AL10" s="51">
        <f>データ!V6</f>
        <v>2644</v>
      </c>
      <c r="AM10" s="51"/>
      <c r="AN10" s="51"/>
      <c r="AO10" s="51"/>
      <c r="AP10" s="51"/>
      <c r="AQ10" s="51"/>
      <c r="AR10" s="51"/>
      <c r="AS10" s="51"/>
      <c r="AT10" s="46">
        <f>データ!W6</f>
        <v>1.41</v>
      </c>
      <c r="AU10" s="46"/>
      <c r="AV10" s="46"/>
      <c r="AW10" s="46"/>
      <c r="AX10" s="46"/>
      <c r="AY10" s="46"/>
      <c r="AZ10" s="46"/>
      <c r="BA10" s="46"/>
      <c r="BB10" s="46">
        <f>データ!X6</f>
        <v>1875.18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NJAavCueNHkpq6raDfGy88PEWmuRNWvOluntOKDdadvHkn81e86mRtCHYc8uWVeC4HByvlUax80Go5AkE3CY4g==" saltValue="nMPwaBA03vs+57x8lBscz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2020</v>
      </c>
      <c r="C6" s="33">
        <f t="shared" ref="C6:X6" si="3">C7</f>
        <v>82074</v>
      </c>
      <c r="D6" s="33">
        <f t="shared" si="3"/>
        <v>47</v>
      </c>
      <c r="E6" s="33">
        <f t="shared" si="3"/>
        <v>17</v>
      </c>
      <c r="F6" s="33">
        <f t="shared" si="3"/>
        <v>5</v>
      </c>
      <c r="G6" s="33">
        <f t="shared" si="3"/>
        <v>0</v>
      </c>
      <c r="H6" s="33" t="str">
        <f t="shared" si="3"/>
        <v>茨城県　結城市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5.17</v>
      </c>
      <c r="Q6" s="34">
        <f t="shared" si="3"/>
        <v>100</v>
      </c>
      <c r="R6" s="34">
        <f t="shared" si="3"/>
        <v>4730</v>
      </c>
      <c r="S6" s="34">
        <f t="shared" si="3"/>
        <v>51266</v>
      </c>
      <c r="T6" s="34">
        <f t="shared" si="3"/>
        <v>65.760000000000005</v>
      </c>
      <c r="U6" s="34">
        <f t="shared" si="3"/>
        <v>779.59</v>
      </c>
      <c r="V6" s="34">
        <f t="shared" si="3"/>
        <v>2644</v>
      </c>
      <c r="W6" s="34">
        <f t="shared" si="3"/>
        <v>1.41</v>
      </c>
      <c r="X6" s="34">
        <f t="shared" si="3"/>
        <v>1875.18</v>
      </c>
      <c r="Y6" s="35">
        <f>IF(Y7="",NA(),Y7)</f>
        <v>96.38</v>
      </c>
      <c r="Z6" s="35">
        <f t="shared" ref="Z6:AH6" si="4">IF(Z7="",NA(),Z7)</f>
        <v>96.47</v>
      </c>
      <c r="AA6" s="35">
        <f t="shared" si="4"/>
        <v>96.48</v>
      </c>
      <c r="AB6" s="35">
        <f t="shared" si="4"/>
        <v>98.68</v>
      </c>
      <c r="AC6" s="35">
        <f t="shared" si="4"/>
        <v>107.99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125.91</v>
      </c>
      <c r="BG6" s="35">
        <f t="shared" ref="BG6:BO6" si="7">IF(BG7="",NA(),BG7)</f>
        <v>14.66</v>
      </c>
      <c r="BH6" s="35">
        <f t="shared" si="7"/>
        <v>11.38</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96.12</v>
      </c>
      <c r="BR6" s="35">
        <f t="shared" ref="BR6:BZ6" si="8">IF(BR7="",NA(),BR7)</f>
        <v>91.58</v>
      </c>
      <c r="BS6" s="35">
        <f t="shared" si="8"/>
        <v>89.71</v>
      </c>
      <c r="BT6" s="35">
        <f t="shared" si="8"/>
        <v>83.22</v>
      </c>
      <c r="BU6" s="35">
        <f t="shared" si="8"/>
        <v>94.53</v>
      </c>
      <c r="BV6" s="35">
        <f t="shared" si="8"/>
        <v>55.32</v>
      </c>
      <c r="BW6" s="35">
        <f t="shared" si="8"/>
        <v>59.8</v>
      </c>
      <c r="BX6" s="35">
        <f t="shared" si="8"/>
        <v>57.77</v>
      </c>
      <c r="BY6" s="35">
        <f t="shared" si="8"/>
        <v>57.31</v>
      </c>
      <c r="BZ6" s="35">
        <f t="shared" si="8"/>
        <v>57.08</v>
      </c>
      <c r="CA6" s="34" t="str">
        <f>IF(CA7="","",IF(CA7="-","【-】","【"&amp;SUBSTITUTE(TEXT(CA7,"#,##0.00"),"-","△")&amp;"】"))</f>
        <v>【60.94】</v>
      </c>
      <c r="CB6" s="35">
        <f>IF(CB7="",NA(),CB7)</f>
        <v>150</v>
      </c>
      <c r="CC6" s="35">
        <f t="shared" ref="CC6:CK6" si="9">IF(CC7="",NA(),CC7)</f>
        <v>157.4</v>
      </c>
      <c r="CD6" s="35">
        <f t="shared" si="9"/>
        <v>168.68</v>
      </c>
      <c r="CE6" s="35">
        <f t="shared" si="9"/>
        <v>179.46</v>
      </c>
      <c r="CF6" s="35">
        <f t="shared" si="9"/>
        <v>160.84</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65.55</v>
      </c>
      <c r="CN6" s="35">
        <f t="shared" ref="CN6:CV6" si="10">IF(CN7="",NA(),CN7)</f>
        <v>63.37</v>
      </c>
      <c r="CO6" s="35">
        <f t="shared" si="10"/>
        <v>63.34</v>
      </c>
      <c r="CP6" s="35">
        <f t="shared" si="10"/>
        <v>65.349999999999994</v>
      </c>
      <c r="CQ6" s="35">
        <f t="shared" si="10"/>
        <v>65.599999999999994</v>
      </c>
      <c r="CR6" s="35">
        <f t="shared" si="10"/>
        <v>60.65</v>
      </c>
      <c r="CS6" s="35">
        <f t="shared" si="10"/>
        <v>51.75</v>
      </c>
      <c r="CT6" s="35">
        <f t="shared" si="10"/>
        <v>50.68</v>
      </c>
      <c r="CU6" s="35">
        <f t="shared" si="10"/>
        <v>50.14</v>
      </c>
      <c r="CV6" s="35">
        <f t="shared" si="10"/>
        <v>54.83</v>
      </c>
      <c r="CW6" s="34" t="str">
        <f>IF(CW7="","",IF(CW7="-","【-】","【"&amp;SUBSTITUTE(TEXT(CW7,"#,##0.00"),"-","△")&amp;"】"))</f>
        <v>【54.84】</v>
      </c>
      <c r="CX6" s="35">
        <f>IF(CX7="",NA(),CX7)</f>
        <v>76.010000000000005</v>
      </c>
      <c r="CY6" s="35">
        <f t="shared" ref="CY6:DG6" si="11">IF(CY7="",NA(),CY7)</f>
        <v>81.28</v>
      </c>
      <c r="CZ6" s="35">
        <f t="shared" si="11"/>
        <v>82.15</v>
      </c>
      <c r="DA6" s="35">
        <f t="shared" si="11"/>
        <v>81.900000000000006</v>
      </c>
      <c r="DB6" s="35">
        <f t="shared" si="11"/>
        <v>84.64</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82074</v>
      </c>
      <c r="D7" s="37">
        <v>47</v>
      </c>
      <c r="E7" s="37">
        <v>17</v>
      </c>
      <c r="F7" s="37">
        <v>5</v>
      </c>
      <c r="G7" s="37">
        <v>0</v>
      </c>
      <c r="H7" s="37" t="s">
        <v>96</v>
      </c>
      <c r="I7" s="37" t="s">
        <v>97</v>
      </c>
      <c r="J7" s="37" t="s">
        <v>98</v>
      </c>
      <c r="K7" s="37" t="s">
        <v>99</v>
      </c>
      <c r="L7" s="37" t="s">
        <v>100</v>
      </c>
      <c r="M7" s="37" t="s">
        <v>101</v>
      </c>
      <c r="N7" s="38" t="s">
        <v>102</v>
      </c>
      <c r="O7" s="38" t="s">
        <v>103</v>
      </c>
      <c r="P7" s="38">
        <v>5.17</v>
      </c>
      <c r="Q7" s="38">
        <v>100</v>
      </c>
      <c r="R7" s="38">
        <v>4730</v>
      </c>
      <c r="S7" s="38">
        <v>51266</v>
      </c>
      <c r="T7" s="38">
        <v>65.760000000000005</v>
      </c>
      <c r="U7" s="38">
        <v>779.59</v>
      </c>
      <c r="V7" s="38">
        <v>2644</v>
      </c>
      <c r="W7" s="38">
        <v>1.41</v>
      </c>
      <c r="X7" s="38">
        <v>1875.18</v>
      </c>
      <c r="Y7" s="38">
        <v>96.38</v>
      </c>
      <c r="Z7" s="38">
        <v>96.47</v>
      </c>
      <c r="AA7" s="38">
        <v>96.48</v>
      </c>
      <c r="AB7" s="38">
        <v>98.68</v>
      </c>
      <c r="AC7" s="38">
        <v>107.99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125.91</v>
      </c>
      <c r="BG7" s="38">
        <v>14.66</v>
      </c>
      <c r="BH7" s="38">
        <v>11.38</v>
      </c>
      <c r="BI7" s="38">
        <v>0</v>
      </c>
      <c r="BJ7" s="38">
        <v>0</v>
      </c>
      <c r="BK7" s="38">
        <v>974.93</v>
      </c>
      <c r="BL7" s="38">
        <v>855.8</v>
      </c>
      <c r="BM7" s="38">
        <v>789.46</v>
      </c>
      <c r="BN7" s="38">
        <v>826.83</v>
      </c>
      <c r="BO7" s="38">
        <v>867.83</v>
      </c>
      <c r="BP7" s="38">
        <v>832.52</v>
      </c>
      <c r="BQ7" s="38">
        <v>96.12</v>
      </c>
      <c r="BR7" s="38">
        <v>91.58</v>
      </c>
      <c r="BS7" s="38">
        <v>89.71</v>
      </c>
      <c r="BT7" s="38">
        <v>83.22</v>
      </c>
      <c r="BU7" s="38">
        <v>94.53</v>
      </c>
      <c r="BV7" s="38">
        <v>55.32</v>
      </c>
      <c r="BW7" s="38">
        <v>59.8</v>
      </c>
      <c r="BX7" s="38">
        <v>57.77</v>
      </c>
      <c r="BY7" s="38">
        <v>57.31</v>
      </c>
      <c r="BZ7" s="38">
        <v>57.08</v>
      </c>
      <c r="CA7" s="38">
        <v>60.94</v>
      </c>
      <c r="CB7" s="38">
        <v>150</v>
      </c>
      <c r="CC7" s="38">
        <v>157.4</v>
      </c>
      <c r="CD7" s="38">
        <v>168.68</v>
      </c>
      <c r="CE7" s="38">
        <v>179.46</v>
      </c>
      <c r="CF7" s="38">
        <v>160.84</v>
      </c>
      <c r="CG7" s="38">
        <v>283.17</v>
      </c>
      <c r="CH7" s="38">
        <v>263.76</v>
      </c>
      <c r="CI7" s="38">
        <v>274.35000000000002</v>
      </c>
      <c r="CJ7" s="38">
        <v>273.52</v>
      </c>
      <c r="CK7" s="38">
        <v>274.99</v>
      </c>
      <c r="CL7" s="38">
        <v>253.04</v>
      </c>
      <c r="CM7" s="38">
        <v>65.55</v>
      </c>
      <c r="CN7" s="38">
        <v>63.37</v>
      </c>
      <c r="CO7" s="38">
        <v>63.34</v>
      </c>
      <c r="CP7" s="38">
        <v>65.349999999999994</v>
      </c>
      <c r="CQ7" s="38">
        <v>65.599999999999994</v>
      </c>
      <c r="CR7" s="38">
        <v>60.65</v>
      </c>
      <c r="CS7" s="38">
        <v>51.75</v>
      </c>
      <c r="CT7" s="38">
        <v>50.68</v>
      </c>
      <c r="CU7" s="38">
        <v>50.14</v>
      </c>
      <c r="CV7" s="38">
        <v>54.83</v>
      </c>
      <c r="CW7" s="38">
        <v>54.84</v>
      </c>
      <c r="CX7" s="38">
        <v>76.010000000000005</v>
      </c>
      <c r="CY7" s="38">
        <v>81.28</v>
      </c>
      <c r="CZ7" s="38">
        <v>82.15</v>
      </c>
      <c r="DA7" s="38">
        <v>81.900000000000006</v>
      </c>
      <c r="DB7" s="38">
        <v>84.64</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109</v>
      </c>
    </row>
    <row r="12" spans="1:145" x14ac:dyDescent="0.15">
      <c r="B12">
        <v>1</v>
      </c>
      <c r="C12">
        <v>1</v>
      </c>
      <c r="D12">
        <v>1</v>
      </c>
      <c r="E12">
        <v>1</v>
      </c>
      <c r="F12">
        <v>2</v>
      </c>
      <c r="G12" t="s">
        <v>110</v>
      </c>
    </row>
    <row r="13" spans="1:145" x14ac:dyDescent="0.15">
      <c r="B13" t="s">
        <v>111</v>
      </c>
      <c r="C13" t="s">
        <v>112</v>
      </c>
      <c r="D13" t="s">
        <v>111</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2022-01-21T05:24:57Z</cp:lastPrinted>
  <dcterms:created xsi:type="dcterms:W3CDTF">2021-12-03T07:56:11Z</dcterms:created>
  <dcterms:modified xsi:type="dcterms:W3CDTF">2022-02-14T04:21:56Z</dcterms:modified>
  <cp:category/>
</cp:coreProperties>
</file>