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GeRvcL8ZVo4JXjROAkhD9Fy20wHU/z3w4kwppnAozwROV/5xwc9WefiYVGuiwjPTjmcFJyAhYyCDU91Qr+jUaw==" workbookSaltValue="Fx4SC4EFtycZdt44k2H6jw=="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AD10" i="4" s="1"/>
  <c r="Q6" i="5"/>
  <c r="W10" i="4" s="1"/>
  <c r="P6" i="5"/>
  <c r="O6" i="5"/>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F85" i="4"/>
  <c r="E85" i="4"/>
  <c r="BB10" i="4"/>
  <c r="AT10" i="4"/>
  <c r="AL10" i="4"/>
  <c r="P10" i="4"/>
  <c r="I10" i="4"/>
  <c r="B10" i="4"/>
  <c r="AT8" i="4"/>
  <c r="W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<sst xmlns="http://schemas.openxmlformats.org/spreadsheetml/2006/main" count="297" uniqueCount="116">
  <si>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</si>
  <si>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</si>
  <si>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</si>
  <si>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</si>
  <si>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</si>
  <si>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</si>
  <si>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</si>
  <si>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</si>
  <si>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</si>
  <si>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</si>
  <si>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</si>
  <si>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</si>
  <si>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</si>
  <si>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</si>
  <si>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</si>
  <si>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</si>
  <si>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</si>
  <si>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</si>
  <si>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</si>
  <si>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</si>
  <si>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</si>
  <si>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</si>
  <si>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</si>
  <si>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</si>
  <si>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</si>
  <si>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</si>
  <si>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</si>
  <si>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</si>
  <si>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</si>
  <si>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</si>
  <si>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</si>
  <si>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</si>
  <si>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</si>
  <si>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</si>
  <si>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</si>
  <si>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</si>
  <si>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</si>
  <si>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</si>
  <si>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</si>
  <si>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</si>
  <si>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</si>
  <si>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</si>
  <si>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</si>
  <si>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</si>
  <si>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</si>
  <si>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</si>
  <si>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</si>
  <si>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</si>
  <si>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</si>
  <si>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</si>
  <si>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</si>
  <si>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</si>
  <si>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</si>
  <si>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</si>
  <si>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</si>
  <si>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</si>
  <si>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</si>
  <si>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</si>
  <si>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</si>
  <si>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</si>
  <si>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</si>
  <si>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</si>
  <si>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</si>
  <si>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</si>
  <si>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</si>
  <si>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</si>
  <si>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</si>
  <si>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</si>
  <si>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</si>
  <si>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</si>
  <si>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</si>
  <si>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</si>
  <si>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</si>
  <si>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</si>
  <si>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</si>
  <si>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</si>
  <si>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</si>
  <si>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</si>
  <si>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</si>
  <si>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</si>
  <si>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</si>
  <si>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</si>
  <si>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</si>
  <si>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</si>
  <si>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</si>
  <si>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</si>
  <si>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</si>
  <si>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</si>
  <si>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</si>
  <si>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</si>
  <si>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</si>
  <si>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</si>
  <si>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</si>
  <si>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</si>
  <si>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</si>
  <si>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</si>
  <si>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結城市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</si>
  <si>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</si>
  <si>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</si>
  <si>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</si>
  <si>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</si>
  <si>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</si>
  <si>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</si>
  <si>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</si>
  <si>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</si>
  <si>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</si>
  <si>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</si>
  <si>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</si>
  <si>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</si>
  <si>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</si>
  <si>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</si>
  <si>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</si>
  <si>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</si>
  <si>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前年度と同様収支が黒字であることを示す100％以上となっているため、経営は健全であるといえる。しかし、類似団体平均値を下回っているため、計画的な施設修繕等により費用の削減を図っていく必要がある。
②累積欠損金は発生しておらず、経営は健全であるといえる。
③流動比率は前年度より増となったものの、1年以内の支払能力は依然として低いといえる。流動負債の多くが建設改良費に係る企業債であり、施設整備により今後使用料収入等の増が見込めるが、より支払能力を高めるために接続率向上等に努める必要がある。
④企業債残高対事業規模比率は類似団体平均値より低く、概ね効率的で料金水準にあった適正な投資を実施しているといえる。
⑤経費回収率は、国庫補助金の充当により使用料で回収すべき経費を全て使用料で賄えていることを示す100％を下回っているが、概ね経営は健全であるといえる。
⑥汚水処理原価は前年度より増加し、類似団体平均値を超えた値となっている。今後の数値上昇を抑えるため、維持管理費の削減や有収水量の向上に努める。
⑦施設利用率は類似団体平均値を上回っており、適切な施設規模であるといえる。
⑧水洗化率は類似団体平均値を上回っており、概ね良好である。引き続き普及促進活動を行い、水洗化率向上に努める。</t>
    <rPh sb="9" eb="12">
      <t>ゼンネンド</t>
    </rPh>
    <rPh sb="13" eb="15">
      <t>ドウヨウ</t>
    </rPh>
    <rPh sb="166" eb="168">
      <t>イゼン</t>
    </rPh>
    <rPh sb="321" eb="326">
      <t>コッコホジョキン</t>
    </rPh>
    <rPh sb="327" eb="329">
      <t>ジュウトウ</t>
    </rPh>
    <rPh sb="365" eb="367">
      <t>シタマワ</t>
    </rPh>
    <rPh sb="373" eb="374">
      <t>オオム</t>
    </rPh>
    <rPh sb="397" eb="400">
      <t>ゼンネンド</t>
    </rPh>
    <rPh sb="402" eb="404">
      <t>ゾウカ</t>
    </rPh>
    <rPh sb="414" eb="415">
      <t>コ</t>
    </rPh>
    <rPh sb="417" eb="418">
      <t>アタイ</t>
    </rPh>
    <phoneticPr fontId="4"/>
  </si>
  <si>
    <t>①有形固定資産減価償却率は、類似団体平均値より低く、早急な施設の更新等が必要な状況ではないといえる。今後もストックマネジメント計画に基づき、計画的な更新を図っていく。
②管渠老朽化率は0であり、法定耐用年数を超えた管渠はない。
③管渠改善率は0であり、更新した管渠はない。</t>
    <phoneticPr fontId="4"/>
  </si>
  <si>
    <t>現在の経営状況は概ね健全であるが、類似団体平均値との比較により、改善すべき課題もあるといえる。
今後は維持管理・更新コストの増大や人口減少による有収水量の減少など、厳しい条件が増えると予想されるため、経営戦略やストックマネジメント計画に基づいた施設管理・更新を進めつつ、経営状況や資産状況を正確に把握し、適正な料金設定や施設の維持管理に反映することで、健全な運営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</si>
</sst>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82-47C1-9027-C76E304738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E782-47C1-9027-C76E304738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72.59</c:v>
                </c:pt>
                <c:pt idx="4">
                  <c:v>78.75</c:v>
                </c:pt>
              </c:numCache>
            </c:numRef>
          </c:val>
          <c:extLst>
            <c:ext xmlns:c16="http://schemas.microsoft.com/office/drawing/2014/chart" uri="{C3380CC4-5D6E-409C-BE32-E72D297353CC}">
              <c16:uniqueId val="{00000000-23F8-4B04-866F-4D621BB14E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23F8-4B04-866F-4D621BB14E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92.92</c:v>
                </c:pt>
                <c:pt idx="4">
                  <c:v>93.06</c:v>
                </c:pt>
              </c:numCache>
            </c:numRef>
          </c:val>
          <c:extLst>
            <c:ext xmlns:c16="http://schemas.microsoft.com/office/drawing/2014/chart" uri="{C3380CC4-5D6E-409C-BE32-E72D297353CC}">
              <c16:uniqueId val="{00000000-36A0-45FD-AF45-F3D59DA5149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36A0-45FD-AF45-F3D59DA5149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100.73</c:v>
                </c:pt>
                <c:pt idx="4">
                  <c:v>100.15</c:v>
                </c:pt>
              </c:numCache>
            </c:numRef>
          </c:val>
          <c:extLst>
            <c:ext xmlns:c16="http://schemas.microsoft.com/office/drawing/2014/chart" uri="{C3380CC4-5D6E-409C-BE32-E72D297353CC}">
              <c16:uniqueId val="{00000000-5258-4539-8080-176C1B46AF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5258-4539-8080-176C1B46AF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4.8499999999999996</c:v>
                </c:pt>
                <c:pt idx="4">
                  <c:v>9.5299999999999994</c:v>
                </c:pt>
              </c:numCache>
            </c:numRef>
          </c:val>
          <c:extLst>
            <c:ext xmlns:c16="http://schemas.microsoft.com/office/drawing/2014/chart" uri="{C3380CC4-5D6E-409C-BE32-E72D297353CC}">
              <c16:uniqueId val="{00000000-88DF-495F-8AB2-B0EA0DCDBB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88DF-495F-8AB2-B0EA0DCDBB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3CD-45AD-ADA9-30353E7DBC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C3CD-45AD-ADA9-30353E7DBC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949-415C-A3F0-B4A39925B9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7949-415C-A3F0-B4A39925B9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39.83</c:v>
                </c:pt>
                <c:pt idx="4">
                  <c:v>47.91</c:v>
                </c:pt>
              </c:numCache>
            </c:numRef>
          </c:val>
          <c:extLst>
            <c:ext xmlns:c16="http://schemas.microsoft.com/office/drawing/2014/chart" uri="{C3380CC4-5D6E-409C-BE32-E72D297353CC}">
              <c16:uniqueId val="{00000000-9DCA-4831-B3EA-A211FF117D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9DCA-4831-B3EA-A211FF117D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597.41</c:v>
                </c:pt>
                <c:pt idx="4">
                  <c:v>571.33000000000004</c:v>
                </c:pt>
              </c:numCache>
            </c:numRef>
          </c:val>
          <c:extLst>
            <c:ext xmlns:c16="http://schemas.microsoft.com/office/drawing/2014/chart" uri="{C3380CC4-5D6E-409C-BE32-E72D297353CC}">
              <c16:uniqueId val="{00000000-BE7B-4C9A-AF8D-993F62E551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BE7B-4C9A-AF8D-993F62E551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98.5</c:v>
                </c:pt>
              </c:numCache>
            </c:numRef>
          </c:val>
          <c:extLst>
            <c:ext xmlns:c16="http://schemas.microsoft.com/office/drawing/2014/chart" uri="{C3380CC4-5D6E-409C-BE32-E72D297353CC}">
              <c16:uniqueId val="{00000000-90B8-42CE-BB8D-2E6AF40D38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90B8-42CE-BB8D-2E6AF40D38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174.13</c:v>
                </c:pt>
                <c:pt idx="4">
                  <c:v>177.69</c:v>
                </c:pt>
              </c:numCache>
            </c:numRef>
          </c:val>
          <c:extLst>
            <c:ext xmlns:c16="http://schemas.microsoft.com/office/drawing/2014/chart" uri="{C3380CC4-5D6E-409C-BE32-E72D297353CC}">
              <c16:uniqueId val="{00000000-F96C-4C07-86AF-24E7ED09B3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F96C-4C07-86AF-24E7ED09B3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結城市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50540</v>
      </c>
      <c r="AM8" s="46"/>
      <c r="AN8" s="46"/>
      <c r="AO8" s="46"/>
      <c r="AP8" s="46"/>
      <c r="AQ8" s="46"/>
      <c r="AR8" s="46"/>
      <c r="AS8" s="46"/>
      <c r="AT8" s="45">
        <f>データ!T6</f>
        <v>65.760000000000005</v>
      </c>
      <c r="AU8" s="45"/>
      <c r="AV8" s="45"/>
      <c r="AW8" s="45"/>
      <c r="AX8" s="45"/>
      <c r="AY8" s="45"/>
      <c r="AZ8" s="45"/>
      <c r="BA8" s="45"/>
      <c r="BB8" s="45">
        <f>データ!U6</f>
        <v>768.55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64.05</v>
      </c>
      <c r="J10" s="45"/>
      <c r="K10" s="45"/>
      <c r="L10" s="45"/>
      <c r="M10" s="45"/>
      <c r="N10" s="45"/>
      <c r="O10" s="45"/>
      <c r="P10" s="45">
        <f>データ!P6</f>
        <v>58.11</v>
      </c>
      <c r="Q10" s="45"/>
      <c r="R10" s="45"/>
      <c r="S10" s="45"/>
      <c r="T10" s="45"/>
      <c r="U10" s="45"/>
      <c r="V10" s="45"/>
      <c r="W10" s="45">
        <f>データ!Q6</f>
        <v>60.78</v>
      </c>
      <c r="X10" s="45"/>
      <c r="Y10" s="45"/>
      <c r="Z10" s="45"/>
      <c r="AA10" s="45"/>
      <c r="AB10" s="45"/>
      <c r="AC10" s="45"/>
      <c r="AD10" s="46">
        <f>データ!R6</f>
        <v>3410</v>
      </c>
      <c r="AE10" s="46"/>
      <c r="AF10" s="46"/>
      <c r="AG10" s="46"/>
      <c r="AH10" s="46"/>
      <c r="AI10" s="46"/>
      <c r="AJ10" s="46"/>
      <c r="AK10" s="2"/>
      <c r="AL10" s="46">
        <f>データ!V6</f>
        <v>29301</v>
      </c>
      <c r="AM10" s="46"/>
      <c r="AN10" s="46"/>
      <c r="AO10" s="46"/>
      <c r="AP10" s="46"/>
      <c r="AQ10" s="46"/>
      <c r="AR10" s="46"/>
      <c r="AS10" s="46"/>
      <c r="AT10" s="45">
        <f>データ!W6</f>
        <v>8.33</v>
      </c>
      <c r="AU10" s="45"/>
      <c r="AV10" s="45"/>
      <c r="AW10" s="45"/>
      <c r="AX10" s="45"/>
      <c r="AY10" s="45"/>
      <c r="AZ10" s="45"/>
      <c r="BA10" s="45"/>
      <c r="BB10" s="45">
        <f>データ!X6</f>
        <v>3517.53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QIZjRbvg7EG4JxMskNzYi9ESxwoG4AKcsGGLAoV9zuPXk6BXW2Ue5hbDDYAXCBV5ZCilh6XVtztv8Y3EI4E/g==" saltValue="jDw3gsn9bytaO3qUxBn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82074</v>
      </c>
      <c r="D6" s="19">
        <f t="shared" si="3"/>
        <v>46</v>
      </c>
      <c r="E6" s="19">
        <f t="shared" si="3"/>
        <v>17</v>
      </c>
      <c r="F6" s="19">
        <f t="shared" si="3"/>
        <v>1</v>
      </c>
      <c r="G6" s="19">
        <f t="shared" si="3"/>
        <v>0</v>
      </c>
      <c r="H6" s="19" t="str">
        <f t="shared" si="3"/>
        <v>茨城県　結城市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64.05</v>
      </c>
      <c r="P6" s="20">
        <f t="shared" si="3"/>
        <v>58.11</v>
      </c>
      <c r="Q6" s="20">
        <f t="shared" si="3"/>
        <v>60.78</v>
      </c>
      <c r="R6" s="20">
        <f t="shared" si="3"/>
        <v>3410</v>
      </c>
      <c r="S6" s="20">
        <f t="shared" si="3"/>
        <v>50540</v>
      </c>
      <c r="T6" s="20">
        <f t="shared" si="3"/>
        <v>65.760000000000005</v>
      </c>
      <c r="U6" s="20">
        <f t="shared" si="3"/>
        <v>768.55</v>
      </c>
      <c r="V6" s="20">
        <f t="shared" si="3"/>
        <v>29301</v>
      </c>
      <c r="W6" s="20">
        <f t="shared" si="3"/>
        <v>8.33</v>
      </c>
      <c r="X6" s="20">
        <f t="shared" si="3"/>
        <v>3517.53</v>
      </c>
      <c r="Y6" s="21" t="str">
        <f>IF(Y7="",NA(),Y7)</f>
        <v>-</v>
      </c>
      <c r="Z6" s="21" t="str">
        <f t="shared" ref="Z6:AH6" si="4">IF(Z7="",NA(),Z7)</f>
        <v>-</v>
      </c>
      <c r="AA6" s="21" t="str">
        <f t="shared" si="4"/>
        <v>-</v>
      </c>
      <c r="AB6" s="21">
        <f t="shared" si="4"/>
        <v>100.73</v>
      </c>
      <c r="AC6" s="21">
        <f t="shared" si="4"/>
        <v>100.15</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39.83</v>
      </c>
      <c r="AY6" s="21">
        <f t="shared" si="6"/>
        <v>47.91</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597.41</v>
      </c>
      <c r="BJ6" s="21">
        <f t="shared" si="7"/>
        <v>571.33000000000004</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100</v>
      </c>
      <c r="BU6" s="21">
        <f t="shared" si="8"/>
        <v>98.5</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174.13</v>
      </c>
      <c r="CF6" s="21">
        <f t="shared" si="9"/>
        <v>177.69</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72.59</v>
      </c>
      <c r="CQ6" s="21">
        <f t="shared" si="10"/>
        <v>78.75</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92.92</v>
      </c>
      <c r="DB6" s="21">
        <f t="shared" si="11"/>
        <v>93.06</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4.8499999999999996</v>
      </c>
      <c r="DM6" s="21">
        <f t="shared" si="12"/>
        <v>9.5299999999999994</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82074</v>
      </c>
      <c r="D7" s="23">
        <v>46</v>
      </c>
      <c r="E7" s="23">
        <v>17</v>
      </c>
      <c r="F7" s="23">
        <v>1</v>
      </c>
      <c r="G7" s="23">
        <v>0</v>
      </c>
      <c r="H7" s="23" t="s">
        <v>96</v>
      </c>
      <c r="I7" s="23" t="s">
        <v>97</v>
      </c>
      <c r="J7" s="23" t="s">
        <v>98</v>
      </c>
      <c r="K7" s="23" t="s">
        <v>99</v>
      </c>
      <c r="L7" s="23" t="s">
        <v>100</v>
      </c>
      <c r="M7" s="23" t="s">
        <v>101</v>
      </c>
      <c r="N7" s="24" t="s">
        <v>102</v>
      </c>
      <c r="O7" s="24">
        <v>64.05</v>
      </c>
      <c r="P7" s="24">
        <v>58.11</v>
      </c>
      <c r="Q7" s="24">
        <v>60.78</v>
      </c>
      <c r="R7" s="24">
        <v>3410</v>
      </c>
      <c r="S7" s="24">
        <v>50540</v>
      </c>
      <c r="T7" s="24">
        <v>65.760000000000005</v>
      </c>
      <c r="U7" s="24">
        <v>768.55</v>
      </c>
      <c r="V7" s="24">
        <v>29301</v>
      </c>
      <c r="W7" s="24">
        <v>8.33</v>
      </c>
      <c r="X7" s="24">
        <v>3517.53</v>
      </c>
      <c r="Y7" s="24" t="s">
        <v>102</v>
      </c>
      <c r="Z7" s="24" t="s">
        <v>102</v>
      </c>
      <c r="AA7" s="24" t="s">
        <v>102</v>
      </c>
      <c r="AB7" s="24">
        <v>100.73</v>
      </c>
      <c r="AC7" s="24">
        <v>100.15</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39.83</v>
      </c>
      <c r="AY7" s="24">
        <v>47.91</v>
      </c>
      <c r="AZ7" s="24" t="s">
        <v>102</v>
      </c>
      <c r="BA7" s="24" t="s">
        <v>102</v>
      </c>
      <c r="BB7" s="24" t="s">
        <v>102</v>
      </c>
      <c r="BC7" s="24">
        <v>55.6</v>
      </c>
      <c r="BD7" s="24">
        <v>59.4</v>
      </c>
      <c r="BE7" s="24">
        <v>71.39</v>
      </c>
      <c r="BF7" s="24" t="s">
        <v>102</v>
      </c>
      <c r="BG7" s="24" t="s">
        <v>102</v>
      </c>
      <c r="BH7" s="24" t="s">
        <v>102</v>
      </c>
      <c r="BI7" s="24">
        <v>597.41</v>
      </c>
      <c r="BJ7" s="24">
        <v>571.33000000000004</v>
      </c>
      <c r="BK7" s="24" t="s">
        <v>102</v>
      </c>
      <c r="BL7" s="24" t="s">
        <v>102</v>
      </c>
      <c r="BM7" s="24" t="s">
        <v>102</v>
      </c>
      <c r="BN7" s="24">
        <v>789.08</v>
      </c>
      <c r="BO7" s="24">
        <v>747.84</v>
      </c>
      <c r="BP7" s="24">
        <v>669.11</v>
      </c>
      <c r="BQ7" s="24" t="s">
        <v>102</v>
      </c>
      <c r="BR7" s="24" t="s">
        <v>102</v>
      </c>
      <c r="BS7" s="24" t="s">
        <v>102</v>
      </c>
      <c r="BT7" s="24">
        <v>100</v>
      </c>
      <c r="BU7" s="24">
        <v>98.5</v>
      </c>
      <c r="BV7" s="24" t="s">
        <v>102</v>
      </c>
      <c r="BW7" s="24" t="s">
        <v>102</v>
      </c>
      <c r="BX7" s="24" t="s">
        <v>102</v>
      </c>
      <c r="BY7" s="24">
        <v>88.25</v>
      </c>
      <c r="BZ7" s="24">
        <v>90.17</v>
      </c>
      <c r="CA7" s="24">
        <v>99.73</v>
      </c>
      <c r="CB7" s="24" t="s">
        <v>102</v>
      </c>
      <c r="CC7" s="24" t="s">
        <v>102</v>
      </c>
      <c r="CD7" s="24" t="s">
        <v>102</v>
      </c>
      <c r="CE7" s="24">
        <v>174.13</v>
      </c>
      <c r="CF7" s="24">
        <v>177.69</v>
      </c>
      <c r="CG7" s="24" t="s">
        <v>102</v>
      </c>
      <c r="CH7" s="24" t="s">
        <v>102</v>
      </c>
      <c r="CI7" s="24" t="s">
        <v>102</v>
      </c>
      <c r="CJ7" s="24">
        <v>176.37</v>
      </c>
      <c r="CK7" s="24">
        <v>173.17</v>
      </c>
      <c r="CL7" s="24">
        <v>134.97999999999999</v>
      </c>
      <c r="CM7" s="24" t="s">
        <v>102</v>
      </c>
      <c r="CN7" s="24" t="s">
        <v>102</v>
      </c>
      <c r="CO7" s="24" t="s">
        <v>102</v>
      </c>
      <c r="CP7" s="24">
        <v>72.59</v>
      </c>
      <c r="CQ7" s="24">
        <v>78.75</v>
      </c>
      <c r="CR7" s="24" t="s">
        <v>102</v>
      </c>
      <c r="CS7" s="24" t="s">
        <v>102</v>
      </c>
      <c r="CT7" s="24" t="s">
        <v>102</v>
      </c>
      <c r="CU7" s="24">
        <v>56.72</v>
      </c>
      <c r="CV7" s="24">
        <v>56.43</v>
      </c>
      <c r="CW7" s="24">
        <v>59.99</v>
      </c>
      <c r="CX7" s="24" t="s">
        <v>102</v>
      </c>
      <c r="CY7" s="24" t="s">
        <v>102</v>
      </c>
      <c r="CZ7" s="24" t="s">
        <v>102</v>
      </c>
      <c r="DA7" s="24">
        <v>92.92</v>
      </c>
      <c r="DB7" s="24">
        <v>93.06</v>
      </c>
      <c r="DC7" s="24" t="s">
        <v>102</v>
      </c>
      <c r="DD7" s="24" t="s">
        <v>102</v>
      </c>
      <c r="DE7" s="24" t="s">
        <v>102</v>
      </c>
      <c r="DF7" s="24">
        <v>90.72</v>
      </c>
      <c r="DG7" s="24">
        <v>91.07</v>
      </c>
      <c r="DH7" s="24">
        <v>95.72</v>
      </c>
      <c r="DI7" s="24" t="s">
        <v>102</v>
      </c>
      <c r="DJ7" s="24" t="s">
        <v>102</v>
      </c>
      <c r="DK7" s="24" t="s">
        <v>102</v>
      </c>
      <c r="DL7" s="24">
        <v>4.8499999999999996</v>
      </c>
      <c r="DM7" s="24">
        <v>9.5299999999999994</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2023-01-20T08:36:58Z</cp:lastPrinted>
  <dcterms:created xsi:type="dcterms:W3CDTF">2023-01-12T23:27:23Z</dcterms:created>
  <dcterms:modified xsi:type="dcterms:W3CDTF">2023-02-08T01:44:15Z</dcterms:modified>
  <cp:category/>
</cp:coreProperties>
</file>