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01_水道（簡水含む）43\06_結城市\"/>
    </mc:Choice>
  </mc:AlternateContent>
  <workbookProtection workbookAlgorithmName="SHA-512" workbookHashValue="jZWtta51/OfFpQPzAp90eIuxybbfKsqb8M94IHLl5E2dJp/H2fVM4RMgAYOvs+EpPsFRhmhMTPW5bNaV+akjGw==" workbookSaltValue="Io7/CdDA03zaHEDhlbUM3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<sst xmlns="http://schemas.openxmlformats.org/spreadsheetml/2006/main" count="228" uniqueCount="115">
  <si>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</si>
  <si>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</si>
  <si>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</si>
  <si>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</si>
  <si>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</si>
  <si>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</si>
  <si>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</si>
  <si>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</si>
  <si>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</si>
  <si>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</si>
  <si>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</si>
  <si>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</si>
  <si>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</si>
  <si>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</si>
  <si>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</si>
  <si>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</si>
  <si>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</si>
  <si>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</si>
  <si>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</si>
  <si>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</si>
  <si>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</si>
  <si>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</si>
  <si>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</si>
  <si>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</si>
  <si>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</si>
  <si>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</si>
  <si>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</si>
  <si>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</si>
  <si>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</si>
  <si>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</si>
  <si>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</si>
  <si>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</si>
  <si>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</si>
  <si>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</si>
  <si>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</si>
  <si>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</si>
  <si>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</si>
  <si>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</si>
  <si>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</si>
  <si>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</si>
  <si>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</si>
  <si>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</si>
  <si>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</si>
  <si>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</si>
  <si>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</si>
  <si>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</si>
  <si>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</si>
  <si>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</si>
  <si>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</si>
  <si>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</si>
  <si>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</si>
  <si>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</si>
  <si>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</si>
  <si>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</si>
  <si>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</si>
  <si>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</si>
  <si>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</si>
  <si>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</si>
  <si>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</si>
  <si>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</si>
  <si>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</si>
  <si>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</si>
  <si>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</si>
  <si>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</si>
  <si>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</si>
  <si>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</si>
  <si>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</si>
  <si>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</si>
  <si>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</si>
  <si>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</si>
  <si>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</si>
  <si>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</si>
  <si>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</si>
  <si>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</si>
  <si>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</si>
  <si>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</si>
  <si>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</si>
  <si>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</si>
  <si>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</si>
  <si>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</si>
  <si>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</si>
  <si>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</si>
  <si>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</si>
  <si>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</si>
  <si>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</si>
  <si>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</si>
  <si>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</si>
  <si>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</si>
  <si>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</si>
  <si>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</si>
  <si>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</si>
  <si>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</si>
  <si>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</si>
  <si>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結城市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</si>
  <si>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</si>
  <si>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</si>
  <si>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</si>
  <si>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</si>
  <si>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</si>
  <si>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</si>
  <si>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</si>
  <si>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</si>
  <si>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</si>
  <si>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</si>
  <si>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</si>
  <si>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</si>
  <si>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</si>
  <si>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</si>
  <si>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</si>
  <si>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</si>
  <si>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</si>
  <si>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</si>
  <si>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有形固定資産減価償却率は、年々少しずつ上昇傾向にあり、全国平均や類似団体と比較しても高くなっている。要因として、浄水場の老朽化や耐用年数切れの管路の増加がある。今後、アセットマネジメントや経営戦略に基づいた耐震・老朽化対策が必要になる。
②管路経年化率は、全国平均や類似団体と比較して低い傾向にあるものの、今後は耐用年数切れの管路が増加する見込みであることから、計画的に管路更新をしていく必要がある。
③管路更新率は、全国平均や類似団体と比較して低い傾向にある。今後も引き続き経費の削減、適正な料金の見直しにより更新費用を確保し、計画的な管路の更新を実施していくことが必要である。</t>
    <rPh sb="28" eb="32">
      <t>ゼンコクヘイキン</t>
    </rPh>
    <rPh sb="43" eb="44">
      <t>タカ</t>
    </rPh>
    <rPh sb="129" eb="133">
      <t>ゼンコクヘイキン</t>
    </rPh>
    <rPh sb="210" eb="214">
      <t>ゼンコクヘイキン</t>
    </rPh>
    <rPh sb="224" eb="225">
      <t>ヒク</t>
    </rPh>
    <rPh sb="232" eb="234">
      <t>コンゴ</t>
    </rPh>
    <rPh sb="235" eb="236">
      <t>ヒ</t>
    </rPh>
    <rPh sb="237" eb="238">
      <t>ツヅ</t>
    </rPh>
    <rPh sb="239" eb="241">
      <t>ケイヒ</t>
    </rPh>
    <rPh sb="242" eb="244">
      <t>サクゲン</t>
    </rPh>
    <rPh sb="245" eb="247">
      <t>テキセイ</t>
    </rPh>
    <rPh sb="248" eb="250">
      <t>リョウキン</t>
    </rPh>
    <rPh sb="251" eb="253">
      <t>ミナオ</t>
    </rPh>
    <rPh sb="257" eb="259">
      <t>コウシン</t>
    </rPh>
    <rPh sb="259" eb="261">
      <t>ヒヨウ</t>
    </rPh>
    <rPh sb="262" eb="264">
      <t>カクホ</t>
    </rPh>
    <rPh sb="266" eb="269">
      <t>ケイカクテキ</t>
    </rPh>
    <rPh sb="270" eb="272">
      <t>カンロ</t>
    </rPh>
    <rPh sb="273" eb="275">
      <t>コウシン</t>
    </rPh>
    <rPh sb="276" eb="278">
      <t>ジッシ</t>
    </rPh>
    <rPh sb="285" eb="287">
      <t>ヒツヨウ</t>
    </rPh>
    <phoneticPr fontId="4"/>
  </si>
  <si>
    <t>　水道事業を取り巻く状況は、少子高齢化の進行や市民の節水意識の向上、コロナウイルス感染症の影響に伴う給水収益の減少に加え、老朽化施設の修繕費や電気料金の高騰による動力費の増加に起因して、年々厳しくなることが予想される。
　また、将来の水需要を見据えた長期的視点により水道施設の再構築を検討するとともに、持続可能かつ強靭な水道を構築するため、事業創設期に布設した配水管の老朽化対策、また、水道施設の耐震化対策を着実に進めることが重要となる。
　今後も、定期的な料金改定の検討と、より一層の経費節減及び経営効率化に努め利益を確保することが求められる。また、建設改良事業については、引き続き国庫補助事業等を活用し、アセットマネジメントに基づいた耐震・老朽化対策と需要に即した拡張事業の展開が必要である。</t>
    <rPh sb="41" eb="44">
      <t>カンセンショウ</t>
    </rPh>
    <rPh sb="45" eb="47">
      <t>エイキョウ</t>
    </rPh>
    <phoneticPr fontId="4"/>
  </si>
  <si>
    <t xml:space="preserve">①R2.4月使用分から料金改定を実施した影響で、経常収支比率が100％を上回り、類似団体や全国平均と比べても高い数値となっている。しかしながら、今後も水需要の減や老朽化施設の更新事業費増が見込まれるため、計画的な事業の実施や費用の削減に努め、更新費用の財源確保のため、定期的に料金の見直しを検討する必要がある。
②累積欠損金は発生していない。
③流動比率は全国平均を上回っているが、類似団体と比較すると低い数値となっている。支払能力を高めるため、今後も一層の経営改善を図る必要がある。
④企業債残高対給水収益比率は全国平均、類似団体と比較して高い。借入の抑制等により企業債残高の削減に努めているが、依然高い水準にある。今後も企業債借入の抑制を図る必要がある。
⑤料金回収率の指標が100％を上回り、全国平均と比べても高い回収率となっている。今後も経費の削減を図る一方で、有収水量を確保し、一層の効率化を進める必要がある。
⑥給水原価は減少傾向にあるものの、全国平均や類似団体と比較すると高くなっている。経費の削減を図って一層の効率化を進める必要がある。
⑦施設利用率は、庁舎移転の影響によりR2年度は高い数値となっており、効率的に利用されている。
⑧有収率は類似団体と比較して高い数値を維持しており、今後も有収率の維持・向上のために、配水管更新事業等を推進していく。
</t>
    <rPh sb="5" eb="6">
      <t>ガツ</t>
    </rPh>
    <rPh sb="6" eb="9">
      <t>シヨウブン</t>
    </rPh>
    <rPh sb="11" eb="15">
      <t>リョウキンカイテイ</t>
    </rPh>
    <rPh sb="16" eb="18">
      <t>ジッシ</t>
    </rPh>
    <rPh sb="20" eb="22">
      <t>エイキョウ</t>
    </rPh>
    <rPh sb="45" eb="47">
      <t>ゼンコク</t>
    </rPh>
    <rPh sb="47" eb="49">
      <t>ヘイキン</t>
    </rPh>
    <rPh sb="54" eb="55">
      <t>タカ</t>
    </rPh>
    <rPh sb="56" eb="58">
      <t>スウチ</t>
    </rPh>
    <rPh sb="89" eb="92">
      <t>ジギョウヒ</t>
    </rPh>
    <rPh sb="102" eb="105">
      <t>ケイカクテキ</t>
    </rPh>
    <rPh sb="109" eb="111">
      <t>ジッシ</t>
    </rPh>
    <rPh sb="349" eb="351">
      <t>ゼンコク</t>
    </rPh>
    <rPh sb="351" eb="353">
      <t>ヘイキン</t>
    </rPh>
    <rPh sb="354" eb="355">
      <t>クラ</t>
    </rPh>
    <rPh sb="358" eb="359">
      <t>タカ</t>
    </rPh>
    <rPh sb="360" eb="362">
      <t>カイシュウ</t>
    </rPh>
    <rPh sb="362" eb="363">
      <t>リツ</t>
    </rPh>
    <rPh sb="417" eb="421">
      <t>ゲンショウケイコウ</t>
    </rPh>
    <rPh sb="428" eb="432">
      <t>ゼンコクヘイキン</t>
    </rPh>
    <rPh sb="485" eb="487">
      <t>チョウシャ</t>
    </rPh>
    <rPh sb="487" eb="489">
      <t>イテン</t>
    </rPh>
    <rPh sb="490" eb="492">
      <t>エイキョウ</t>
    </rPh>
    <rPh sb="497" eb="499">
      <t>ネンド</t>
    </rPh>
    <rPh sb="500" eb="501">
      <t>タカ</t>
    </rPh>
    <rPh sb="502" eb="504">
      <t>スウチ</t>
    </rPh>
    <rPh sb="574" eb="575">
      <t>ナド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</si>
</sst>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0.87</c:v>
                </c:pt>
                <c:pt idx="1">
                  <c:v>0.39</c:v>
                </c:pt>
                <c:pt idx="2">
                  <c:v>0.59</c:v>
                </c:pt>
                <c:pt idx="3">
                  <c:v>0.23</c:v>
                </c:pt>
                <c:pt idx="4">
                  <c:v>0.37</c:v>
                </c:pt>
              </c:numCache>
            </c:numRef>
          </c:val>
          <c:extLst>
            <c:ext xmlns:c16="http://schemas.microsoft.com/office/drawing/2014/chart" uri="{C3380CC4-5D6E-409C-BE32-E72D297353CC}">
              <c16:uniqueId val="{00000000-2DB3-4C64-A53B-97BEC5AAE76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2DB3-4C64-A53B-97BEC5AAE76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62.28</c:v>
                </c:pt>
                <c:pt idx="1">
                  <c:v>61.43</c:v>
                </c:pt>
                <c:pt idx="2">
                  <c:v>62.45</c:v>
                </c:pt>
                <c:pt idx="3">
                  <c:v>61.4</c:v>
                </c:pt>
                <c:pt idx="4">
                  <c:v>84.88</c:v>
                </c:pt>
              </c:numCache>
            </c:numRef>
          </c:val>
          <c:extLst>
            <c:ext xmlns:c16="http://schemas.microsoft.com/office/drawing/2014/chart" uri="{C3380CC4-5D6E-409C-BE32-E72D297353CC}">
              <c16:uniqueId val="{00000000-D8EE-45EC-BC7B-28693092C37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D8EE-45EC-BC7B-28693092C37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91.11</c:v>
                </c:pt>
                <c:pt idx="1">
                  <c:v>92.63</c:v>
                </c:pt>
                <c:pt idx="2">
                  <c:v>91.05</c:v>
                </c:pt>
                <c:pt idx="3">
                  <c:v>93.2</c:v>
                </c:pt>
                <c:pt idx="4">
                  <c:v>92.37</c:v>
                </c:pt>
              </c:numCache>
            </c:numRef>
          </c:val>
          <c:extLst>
            <c:ext xmlns:c16="http://schemas.microsoft.com/office/drawing/2014/chart" uri="{C3380CC4-5D6E-409C-BE32-E72D297353CC}">
              <c16:uniqueId val="{00000000-3953-4FEB-88D4-C299A93041D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3953-4FEB-88D4-C299A93041D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108.28</c:v>
                </c:pt>
                <c:pt idx="1">
                  <c:v>107.48</c:v>
                </c:pt>
                <c:pt idx="2">
                  <c:v>106.72</c:v>
                </c:pt>
                <c:pt idx="3">
                  <c:v>111.04</c:v>
                </c:pt>
                <c:pt idx="4">
                  <c:v>128.71</c:v>
                </c:pt>
              </c:numCache>
            </c:numRef>
          </c:val>
          <c:extLst>
            <c:ext xmlns:c16="http://schemas.microsoft.com/office/drawing/2014/chart" uri="{C3380CC4-5D6E-409C-BE32-E72D297353CC}">
              <c16:uniqueId val="{00000000-DCC7-421C-A156-32BB387AEEE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DCC7-421C-A156-32BB387AEEE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52.22</c:v>
                </c:pt>
                <c:pt idx="1">
                  <c:v>53.53</c:v>
                </c:pt>
                <c:pt idx="2">
                  <c:v>54.87</c:v>
                </c:pt>
                <c:pt idx="3">
                  <c:v>55.38</c:v>
                </c:pt>
                <c:pt idx="4">
                  <c:v>56.07</c:v>
                </c:pt>
              </c:numCache>
            </c:numRef>
          </c:val>
          <c:extLst>
            <c:ext xmlns:c16="http://schemas.microsoft.com/office/drawing/2014/chart" uri="{C3380CC4-5D6E-409C-BE32-E72D297353CC}">
              <c16:uniqueId val="{00000000-3FC3-4E88-BD72-5542A0C297D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3FC3-4E88-BD72-5542A0C297D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6.61</c:v>
                </c:pt>
                <c:pt idx="1">
                  <c:v>5.95</c:v>
                </c:pt>
                <c:pt idx="2">
                  <c:v>5.82</c:v>
                </c:pt>
                <c:pt idx="3">
                  <c:v>6.25</c:v>
                </c:pt>
                <c:pt idx="4">
                  <c:v>8.75</c:v>
                </c:pt>
              </c:numCache>
            </c:numRef>
          </c:val>
          <c:extLst>
            <c:ext xmlns:c16="http://schemas.microsoft.com/office/drawing/2014/chart" uri="{C3380CC4-5D6E-409C-BE32-E72D297353CC}">
              <c16:uniqueId val="{00000000-89CC-44F3-A0E0-8A572197730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89CC-44F3-A0E0-8A572197730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E4F-4CDA-8273-011101BF154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2E4F-4CDA-8273-011101BF154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326.89999999999998</c:v>
                </c:pt>
                <c:pt idx="1">
                  <c:v>272.45</c:v>
                </c:pt>
                <c:pt idx="2">
                  <c:v>284.48</c:v>
                </c:pt>
                <c:pt idx="3">
                  <c:v>294.82</c:v>
                </c:pt>
                <c:pt idx="4">
                  <c:v>338.64</c:v>
                </c:pt>
              </c:numCache>
            </c:numRef>
          </c:val>
          <c:extLst>
            <c:ext xmlns:c16="http://schemas.microsoft.com/office/drawing/2014/chart" uri="{C3380CC4-5D6E-409C-BE32-E72D297353CC}">
              <c16:uniqueId val="{00000000-F021-49FA-B982-A64B78CF8EB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F021-49FA-B982-A64B78CF8EB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441.6</c:v>
                </c:pt>
                <c:pt idx="1">
                  <c:v>433.14</c:v>
                </c:pt>
                <c:pt idx="2">
                  <c:v>433.09</c:v>
                </c:pt>
                <c:pt idx="3">
                  <c:v>425.58</c:v>
                </c:pt>
                <c:pt idx="4">
                  <c:v>366.19</c:v>
                </c:pt>
              </c:numCache>
            </c:numRef>
          </c:val>
          <c:extLst>
            <c:ext xmlns:c16="http://schemas.microsoft.com/office/drawing/2014/chart" uri="{C3380CC4-5D6E-409C-BE32-E72D297353CC}">
              <c16:uniqueId val="{00000000-9506-41C4-BE22-4D7DAEF4001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9506-41C4-BE22-4D7DAEF4001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104.61</c:v>
                </c:pt>
                <c:pt idx="1">
                  <c:v>103.98</c:v>
                </c:pt>
                <c:pt idx="2">
                  <c:v>103.04</c:v>
                </c:pt>
                <c:pt idx="3">
                  <c:v>108.1</c:v>
                </c:pt>
                <c:pt idx="4">
                  <c:v>127.9</c:v>
                </c:pt>
              </c:numCache>
            </c:numRef>
          </c:val>
          <c:extLst>
            <c:ext xmlns:c16="http://schemas.microsoft.com/office/drawing/2014/chart" uri="{C3380CC4-5D6E-409C-BE32-E72D297353CC}">
              <c16:uniqueId val="{00000000-CA8E-4A79-88DB-C1916601D15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CA8E-4A79-88DB-C1916601D15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180.45</c:v>
                </c:pt>
                <c:pt idx="1">
                  <c:v>181.56</c:v>
                </c:pt>
                <c:pt idx="2">
                  <c:v>183.35</c:v>
                </c:pt>
                <c:pt idx="3">
                  <c:v>174.79</c:v>
                </c:pt>
                <c:pt idx="4">
                  <c:v>170.76</c:v>
                </c:pt>
              </c:numCache>
            </c:numRef>
          </c:val>
          <c:extLst>
            <c:ext xmlns:c16="http://schemas.microsoft.com/office/drawing/2014/chart" uri="{C3380CC4-5D6E-409C-BE32-E72D297353CC}">
              <c16:uniqueId val="{00000000-069E-40A0-9935-970DB738AE3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069E-40A0-9935-970DB738AE3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J1" zoomScale="90" zoomScaleNormal="90" workbookViewId="0">
      <selection activeCell="J1" sqref="J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茨城県　結城市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51266</v>
      </c>
      <c r="AM8" s="61"/>
      <c r="AN8" s="61"/>
      <c r="AO8" s="61"/>
      <c r="AP8" s="61"/>
      <c r="AQ8" s="61"/>
      <c r="AR8" s="61"/>
      <c r="AS8" s="61"/>
      <c r="AT8" s="52">
        <f>データ!$S$6</f>
        <v>65.760000000000005</v>
      </c>
      <c r="AU8" s="53"/>
      <c r="AV8" s="53"/>
      <c r="AW8" s="53"/>
      <c r="AX8" s="53"/>
      <c r="AY8" s="53"/>
      <c r="AZ8" s="53"/>
      <c r="BA8" s="53"/>
      <c r="BB8" s="54">
        <f>データ!$T$6</f>
        <v>779.59</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54.05</v>
      </c>
      <c r="J10" s="53"/>
      <c r="K10" s="53"/>
      <c r="L10" s="53"/>
      <c r="M10" s="53"/>
      <c r="N10" s="53"/>
      <c r="O10" s="64"/>
      <c r="P10" s="54">
        <f>データ!$P$6</f>
        <v>98.64</v>
      </c>
      <c r="Q10" s="54"/>
      <c r="R10" s="54"/>
      <c r="S10" s="54"/>
      <c r="T10" s="54"/>
      <c r="U10" s="54"/>
      <c r="V10" s="54"/>
      <c r="W10" s="61">
        <f>データ!$Q$6</f>
        <v>4081</v>
      </c>
      <c r="X10" s="61"/>
      <c r="Y10" s="61"/>
      <c r="Z10" s="61"/>
      <c r="AA10" s="61"/>
      <c r="AB10" s="61"/>
      <c r="AC10" s="61"/>
      <c r="AD10" s="2"/>
      <c r="AE10" s="2"/>
      <c r="AF10" s="2"/>
      <c r="AG10" s="2"/>
      <c r="AH10" s="4"/>
      <c r="AI10" s="4"/>
      <c r="AJ10" s="4"/>
      <c r="AK10" s="4"/>
      <c r="AL10" s="61">
        <f>データ!$U$6</f>
        <v>50413</v>
      </c>
      <c r="AM10" s="61"/>
      <c r="AN10" s="61"/>
      <c r="AO10" s="61"/>
      <c r="AP10" s="61"/>
      <c r="AQ10" s="61"/>
      <c r="AR10" s="61"/>
      <c r="AS10" s="61"/>
      <c r="AT10" s="52">
        <f>データ!$V$6</f>
        <v>65.760000000000005</v>
      </c>
      <c r="AU10" s="53"/>
      <c r="AV10" s="53"/>
      <c r="AW10" s="53"/>
      <c r="AX10" s="53"/>
      <c r="AY10" s="53"/>
      <c r="AZ10" s="53"/>
      <c r="BA10" s="53"/>
      <c r="BB10" s="54">
        <f>データ!$W$6</f>
        <v>766.62</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114</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UWdk3wv9lg7cV8BtU5HaE8NhTT1Z65u6/U0RF7RBcgBwrAB6wAucjEIytc2YiMtIiTZmvs41wMgLg/ToEfF/Sw==" saltValue="GDi9vmlsfTTpfdjdE12WH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82074</v>
      </c>
      <c r="D6" s="34">
        <f t="shared" si="3"/>
        <v>46</v>
      </c>
      <c r="E6" s="34">
        <f t="shared" si="3"/>
        <v>1</v>
      </c>
      <c r="F6" s="34">
        <f t="shared" si="3"/>
        <v>0</v>
      </c>
      <c r="G6" s="34">
        <f t="shared" si="3"/>
        <v>1</v>
      </c>
      <c r="H6" s="34" t="str">
        <f t="shared" si="3"/>
        <v>茨城県　結城市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54.05</v>
      </c>
      <c r="P6" s="35">
        <f t="shared" si="3"/>
        <v>98.64</v>
      </c>
      <c r="Q6" s="35">
        <f t="shared" si="3"/>
        <v>4081</v>
      </c>
      <c r="R6" s="35">
        <f t="shared" si="3"/>
        <v>51266</v>
      </c>
      <c r="S6" s="35">
        <f t="shared" si="3"/>
        <v>65.760000000000005</v>
      </c>
      <c r="T6" s="35">
        <f t="shared" si="3"/>
        <v>779.59</v>
      </c>
      <c r="U6" s="35">
        <f t="shared" si="3"/>
        <v>50413</v>
      </c>
      <c r="V6" s="35">
        <f t="shared" si="3"/>
        <v>65.760000000000005</v>
      </c>
      <c r="W6" s="35">
        <f t="shared" si="3"/>
        <v>766.62</v>
      </c>
      <c r="X6" s="36">
        <f>IF(X7="",NA(),X7)</f>
        <v>108.28</v>
      </c>
      <c r="Y6" s="36">
        <f t="shared" ref="Y6:AG6" si="4">IF(Y7="",NA(),Y7)</f>
        <v>107.48</v>
      </c>
      <c r="Z6" s="36">
        <f t="shared" si="4"/>
        <v>106.72</v>
      </c>
      <c r="AA6" s="36">
        <f t="shared" si="4"/>
        <v>111.04</v>
      </c>
      <c r="AB6" s="36">
        <f t="shared" si="4"/>
        <v>128.71</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326.89999999999998</v>
      </c>
      <c r="AU6" s="36">
        <f t="shared" ref="AU6:BC6" si="6">IF(AU7="",NA(),AU7)</f>
        <v>272.45</v>
      </c>
      <c r="AV6" s="36">
        <f t="shared" si="6"/>
        <v>284.48</v>
      </c>
      <c r="AW6" s="36">
        <f t="shared" si="6"/>
        <v>294.82</v>
      </c>
      <c r="AX6" s="36">
        <f t="shared" si="6"/>
        <v>338.64</v>
      </c>
      <c r="AY6" s="36">
        <f t="shared" si="6"/>
        <v>357.82</v>
      </c>
      <c r="AZ6" s="36">
        <f t="shared" si="6"/>
        <v>355.5</v>
      </c>
      <c r="BA6" s="36">
        <f t="shared" si="6"/>
        <v>349.83</v>
      </c>
      <c r="BB6" s="36">
        <f t="shared" si="6"/>
        <v>360.86</v>
      </c>
      <c r="BC6" s="36">
        <f t="shared" si="6"/>
        <v>350.79</v>
      </c>
      <c r="BD6" s="35" t="str">
        <f>IF(BD7="","",IF(BD7="-","【-】","【"&amp;SUBSTITUTE(TEXT(BD7,"#,##0.00"),"-","△")&amp;"】"))</f>
        <v>【260.31】</v>
      </c>
      <c r="BE6" s="36">
        <f>IF(BE7="",NA(),BE7)</f>
        <v>441.6</v>
      </c>
      <c r="BF6" s="36">
        <f t="shared" ref="BF6:BN6" si="7">IF(BF7="",NA(),BF7)</f>
        <v>433.14</v>
      </c>
      <c r="BG6" s="36">
        <f t="shared" si="7"/>
        <v>433.09</v>
      </c>
      <c r="BH6" s="36">
        <f t="shared" si="7"/>
        <v>425.58</v>
      </c>
      <c r="BI6" s="36">
        <f t="shared" si="7"/>
        <v>366.19</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104.61</v>
      </c>
      <c r="BQ6" s="36">
        <f t="shared" ref="BQ6:BY6" si="8">IF(BQ7="",NA(),BQ7)</f>
        <v>103.98</v>
      </c>
      <c r="BR6" s="36">
        <f t="shared" si="8"/>
        <v>103.04</v>
      </c>
      <c r="BS6" s="36">
        <f t="shared" si="8"/>
        <v>108.1</v>
      </c>
      <c r="BT6" s="36">
        <f t="shared" si="8"/>
        <v>127.9</v>
      </c>
      <c r="BU6" s="36">
        <f t="shared" si="8"/>
        <v>106.01</v>
      </c>
      <c r="BV6" s="36">
        <f t="shared" si="8"/>
        <v>104.57</v>
      </c>
      <c r="BW6" s="36">
        <f t="shared" si="8"/>
        <v>103.54</v>
      </c>
      <c r="BX6" s="36">
        <f t="shared" si="8"/>
        <v>103.32</v>
      </c>
      <c r="BY6" s="36">
        <f t="shared" si="8"/>
        <v>100.85</v>
      </c>
      <c r="BZ6" s="35" t="str">
        <f>IF(BZ7="","",IF(BZ7="-","【-】","【"&amp;SUBSTITUTE(TEXT(BZ7,"#,##0.00"),"-","△")&amp;"】"))</f>
        <v>【100.05】</v>
      </c>
      <c r="CA6" s="36">
        <f>IF(CA7="",NA(),CA7)</f>
        <v>180.45</v>
      </c>
      <c r="CB6" s="36">
        <f t="shared" ref="CB6:CJ6" si="9">IF(CB7="",NA(),CB7)</f>
        <v>181.56</v>
      </c>
      <c r="CC6" s="36">
        <f t="shared" si="9"/>
        <v>183.35</v>
      </c>
      <c r="CD6" s="36">
        <f t="shared" si="9"/>
        <v>174.79</v>
      </c>
      <c r="CE6" s="36">
        <f t="shared" si="9"/>
        <v>170.76</v>
      </c>
      <c r="CF6" s="36">
        <f t="shared" si="9"/>
        <v>162.24</v>
      </c>
      <c r="CG6" s="36">
        <f t="shared" si="9"/>
        <v>165.47</v>
      </c>
      <c r="CH6" s="36">
        <f t="shared" si="9"/>
        <v>167.46</v>
      </c>
      <c r="CI6" s="36">
        <f t="shared" si="9"/>
        <v>168.56</v>
      </c>
      <c r="CJ6" s="36">
        <f t="shared" si="9"/>
        <v>167.1</v>
      </c>
      <c r="CK6" s="35" t="str">
        <f>IF(CK7="","",IF(CK7="-","【-】","【"&amp;SUBSTITUTE(TEXT(CK7,"#,##0.00"),"-","△")&amp;"】"))</f>
        <v>【166.40】</v>
      </c>
      <c r="CL6" s="36">
        <f>IF(CL7="",NA(),CL7)</f>
        <v>62.28</v>
      </c>
      <c r="CM6" s="36">
        <f t="shared" ref="CM6:CU6" si="10">IF(CM7="",NA(),CM7)</f>
        <v>61.43</v>
      </c>
      <c r="CN6" s="36">
        <f t="shared" si="10"/>
        <v>62.45</v>
      </c>
      <c r="CO6" s="36">
        <f t="shared" si="10"/>
        <v>61.4</v>
      </c>
      <c r="CP6" s="36">
        <f t="shared" si="10"/>
        <v>84.88</v>
      </c>
      <c r="CQ6" s="36">
        <f t="shared" si="10"/>
        <v>59.11</v>
      </c>
      <c r="CR6" s="36">
        <f t="shared" si="10"/>
        <v>59.74</v>
      </c>
      <c r="CS6" s="36">
        <f t="shared" si="10"/>
        <v>59.46</v>
      </c>
      <c r="CT6" s="36">
        <f t="shared" si="10"/>
        <v>59.51</v>
      </c>
      <c r="CU6" s="36">
        <f t="shared" si="10"/>
        <v>59.91</v>
      </c>
      <c r="CV6" s="35" t="str">
        <f>IF(CV7="","",IF(CV7="-","【-】","【"&amp;SUBSTITUTE(TEXT(CV7,"#,##0.00"),"-","△")&amp;"】"))</f>
        <v>【60.69】</v>
      </c>
      <c r="CW6" s="36">
        <f>IF(CW7="",NA(),CW7)</f>
        <v>91.11</v>
      </c>
      <c r="CX6" s="36">
        <f t="shared" ref="CX6:DF6" si="11">IF(CX7="",NA(),CX7)</f>
        <v>92.63</v>
      </c>
      <c r="CY6" s="36">
        <f t="shared" si="11"/>
        <v>91.05</v>
      </c>
      <c r="CZ6" s="36">
        <f t="shared" si="11"/>
        <v>93.2</v>
      </c>
      <c r="DA6" s="36">
        <f t="shared" si="11"/>
        <v>92.37</v>
      </c>
      <c r="DB6" s="36">
        <f t="shared" si="11"/>
        <v>87.91</v>
      </c>
      <c r="DC6" s="36">
        <f t="shared" si="11"/>
        <v>87.28</v>
      </c>
      <c r="DD6" s="36">
        <f t="shared" si="11"/>
        <v>87.41</v>
      </c>
      <c r="DE6" s="36">
        <f t="shared" si="11"/>
        <v>87.08</v>
      </c>
      <c r="DF6" s="36">
        <f t="shared" si="11"/>
        <v>87.26</v>
      </c>
      <c r="DG6" s="35" t="str">
        <f>IF(DG7="","",IF(DG7="-","【-】","【"&amp;SUBSTITUTE(TEXT(DG7,"#,##0.00"),"-","△")&amp;"】"))</f>
        <v>【89.82】</v>
      </c>
      <c r="DH6" s="36">
        <f>IF(DH7="",NA(),DH7)</f>
        <v>52.22</v>
      </c>
      <c r="DI6" s="36">
        <f t="shared" ref="DI6:DQ6" si="12">IF(DI7="",NA(),DI7)</f>
        <v>53.53</v>
      </c>
      <c r="DJ6" s="36">
        <f t="shared" si="12"/>
        <v>54.87</v>
      </c>
      <c r="DK6" s="36">
        <f t="shared" si="12"/>
        <v>55.38</v>
      </c>
      <c r="DL6" s="36">
        <f t="shared" si="12"/>
        <v>56.07</v>
      </c>
      <c r="DM6" s="36">
        <f t="shared" si="12"/>
        <v>46.88</v>
      </c>
      <c r="DN6" s="36">
        <f t="shared" si="12"/>
        <v>46.94</v>
      </c>
      <c r="DO6" s="36">
        <f t="shared" si="12"/>
        <v>47.62</v>
      </c>
      <c r="DP6" s="36">
        <f t="shared" si="12"/>
        <v>48.55</v>
      </c>
      <c r="DQ6" s="36">
        <f t="shared" si="12"/>
        <v>49.2</v>
      </c>
      <c r="DR6" s="35" t="str">
        <f>IF(DR7="","",IF(DR7="-","【-】","【"&amp;SUBSTITUTE(TEXT(DR7,"#,##0.00"),"-","△")&amp;"】"))</f>
        <v>【50.19】</v>
      </c>
      <c r="DS6" s="36">
        <f>IF(DS7="",NA(),DS7)</f>
        <v>6.61</v>
      </c>
      <c r="DT6" s="36">
        <f t="shared" ref="DT6:EB6" si="13">IF(DT7="",NA(),DT7)</f>
        <v>5.95</v>
      </c>
      <c r="DU6" s="36">
        <f t="shared" si="13"/>
        <v>5.82</v>
      </c>
      <c r="DV6" s="36">
        <f t="shared" si="13"/>
        <v>6.25</v>
      </c>
      <c r="DW6" s="36">
        <f t="shared" si="13"/>
        <v>8.75</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0.87</v>
      </c>
      <c r="EE6" s="36">
        <f t="shared" ref="EE6:EM6" si="14">IF(EE7="",NA(),EE7)</f>
        <v>0.39</v>
      </c>
      <c r="EF6" s="36">
        <f t="shared" si="14"/>
        <v>0.59</v>
      </c>
      <c r="EG6" s="36">
        <f t="shared" si="14"/>
        <v>0.23</v>
      </c>
      <c r="EH6" s="36">
        <f t="shared" si="14"/>
        <v>0.37</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82074</v>
      </c>
      <c r="D7" s="38">
        <v>46</v>
      </c>
      <c r="E7" s="38">
        <v>1</v>
      </c>
      <c r="F7" s="38">
        <v>0</v>
      </c>
      <c r="G7" s="38">
        <v>1</v>
      </c>
      <c r="H7" s="38" t="s">
        <v>93</v>
      </c>
      <c r="I7" s="38" t="s">
        <v>94</v>
      </c>
      <c r="J7" s="38" t="s">
        <v>95</v>
      </c>
      <c r="K7" s="38" t="s">
        <v>96</v>
      </c>
      <c r="L7" s="38" t="s">
        <v>97</v>
      </c>
      <c r="M7" s="38" t="s">
        <v>98</v>
      </c>
      <c r="N7" s="39" t="s">
        <v>99</v>
      </c>
      <c r="O7" s="39">
        <v>54.05</v>
      </c>
      <c r="P7" s="39">
        <v>98.64</v>
      </c>
      <c r="Q7" s="39">
        <v>4081</v>
      </c>
      <c r="R7" s="39">
        <v>51266</v>
      </c>
      <c r="S7" s="39">
        <v>65.760000000000005</v>
      </c>
      <c r="T7" s="39">
        <v>779.59</v>
      </c>
      <c r="U7" s="39">
        <v>50413</v>
      </c>
      <c r="V7" s="39">
        <v>65.760000000000005</v>
      </c>
      <c r="W7" s="39">
        <v>766.62</v>
      </c>
      <c r="X7" s="39">
        <v>108.28</v>
      </c>
      <c r="Y7" s="39">
        <v>107.48</v>
      </c>
      <c r="Z7" s="39">
        <v>106.72</v>
      </c>
      <c r="AA7" s="39">
        <v>111.04</v>
      </c>
      <c r="AB7" s="39">
        <v>128.71</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326.89999999999998</v>
      </c>
      <c r="AU7" s="39">
        <v>272.45</v>
      </c>
      <c r="AV7" s="39">
        <v>284.48</v>
      </c>
      <c r="AW7" s="39">
        <v>294.82</v>
      </c>
      <c r="AX7" s="39">
        <v>338.64</v>
      </c>
      <c r="AY7" s="39">
        <v>357.82</v>
      </c>
      <c r="AZ7" s="39">
        <v>355.5</v>
      </c>
      <c r="BA7" s="39">
        <v>349.83</v>
      </c>
      <c r="BB7" s="39">
        <v>360.86</v>
      </c>
      <c r="BC7" s="39">
        <v>350.79</v>
      </c>
      <c r="BD7" s="39">
        <v>260.31</v>
      </c>
      <c r="BE7" s="39">
        <v>441.6</v>
      </c>
      <c r="BF7" s="39">
        <v>433.14</v>
      </c>
      <c r="BG7" s="39">
        <v>433.09</v>
      </c>
      <c r="BH7" s="39">
        <v>425.58</v>
      </c>
      <c r="BI7" s="39">
        <v>366.19</v>
      </c>
      <c r="BJ7" s="39">
        <v>307.45999999999998</v>
      </c>
      <c r="BK7" s="39">
        <v>312.58</v>
      </c>
      <c r="BL7" s="39">
        <v>314.87</v>
      </c>
      <c r="BM7" s="39">
        <v>309.27999999999997</v>
      </c>
      <c r="BN7" s="39">
        <v>322.92</v>
      </c>
      <c r="BO7" s="39">
        <v>275.67</v>
      </c>
      <c r="BP7" s="39">
        <v>104.61</v>
      </c>
      <c r="BQ7" s="39">
        <v>103.98</v>
      </c>
      <c r="BR7" s="39">
        <v>103.04</v>
      </c>
      <c r="BS7" s="39">
        <v>108.1</v>
      </c>
      <c r="BT7" s="39">
        <v>127.9</v>
      </c>
      <c r="BU7" s="39">
        <v>106.01</v>
      </c>
      <c r="BV7" s="39">
        <v>104.57</v>
      </c>
      <c r="BW7" s="39">
        <v>103.54</v>
      </c>
      <c r="BX7" s="39">
        <v>103.32</v>
      </c>
      <c r="BY7" s="39">
        <v>100.85</v>
      </c>
      <c r="BZ7" s="39">
        <v>100.05</v>
      </c>
      <c r="CA7" s="39">
        <v>180.45</v>
      </c>
      <c r="CB7" s="39">
        <v>181.56</v>
      </c>
      <c r="CC7" s="39">
        <v>183.35</v>
      </c>
      <c r="CD7" s="39">
        <v>174.79</v>
      </c>
      <c r="CE7" s="39">
        <v>170.76</v>
      </c>
      <c r="CF7" s="39">
        <v>162.24</v>
      </c>
      <c r="CG7" s="39">
        <v>165.47</v>
      </c>
      <c r="CH7" s="39">
        <v>167.46</v>
      </c>
      <c r="CI7" s="39">
        <v>168.56</v>
      </c>
      <c r="CJ7" s="39">
        <v>167.1</v>
      </c>
      <c r="CK7" s="39">
        <v>166.4</v>
      </c>
      <c r="CL7" s="39">
        <v>62.28</v>
      </c>
      <c r="CM7" s="39">
        <v>61.43</v>
      </c>
      <c r="CN7" s="39">
        <v>62.45</v>
      </c>
      <c r="CO7" s="39">
        <v>61.4</v>
      </c>
      <c r="CP7" s="39">
        <v>84.88</v>
      </c>
      <c r="CQ7" s="39">
        <v>59.11</v>
      </c>
      <c r="CR7" s="39">
        <v>59.74</v>
      </c>
      <c r="CS7" s="39">
        <v>59.46</v>
      </c>
      <c r="CT7" s="39">
        <v>59.51</v>
      </c>
      <c r="CU7" s="39">
        <v>59.91</v>
      </c>
      <c r="CV7" s="39">
        <v>60.69</v>
      </c>
      <c r="CW7" s="39">
        <v>91.11</v>
      </c>
      <c r="CX7" s="39">
        <v>92.63</v>
      </c>
      <c r="CY7" s="39">
        <v>91.05</v>
      </c>
      <c r="CZ7" s="39">
        <v>93.2</v>
      </c>
      <c r="DA7" s="39">
        <v>92.37</v>
      </c>
      <c r="DB7" s="39">
        <v>87.91</v>
      </c>
      <c r="DC7" s="39">
        <v>87.28</v>
      </c>
      <c r="DD7" s="39">
        <v>87.41</v>
      </c>
      <c r="DE7" s="39">
        <v>87.08</v>
      </c>
      <c r="DF7" s="39">
        <v>87.26</v>
      </c>
      <c r="DG7" s="39">
        <v>89.82</v>
      </c>
      <c r="DH7" s="39">
        <v>52.22</v>
      </c>
      <c r="DI7" s="39">
        <v>53.53</v>
      </c>
      <c r="DJ7" s="39">
        <v>54.87</v>
      </c>
      <c r="DK7" s="39">
        <v>55.38</v>
      </c>
      <c r="DL7" s="39">
        <v>56.07</v>
      </c>
      <c r="DM7" s="39">
        <v>46.88</v>
      </c>
      <c r="DN7" s="39">
        <v>46.94</v>
      </c>
      <c r="DO7" s="39">
        <v>47.62</v>
      </c>
      <c r="DP7" s="39">
        <v>48.55</v>
      </c>
      <c r="DQ7" s="39">
        <v>49.2</v>
      </c>
      <c r="DR7" s="39">
        <v>50.19</v>
      </c>
      <c r="DS7" s="39">
        <v>6.61</v>
      </c>
      <c r="DT7" s="39">
        <v>5.95</v>
      </c>
      <c r="DU7" s="39">
        <v>5.82</v>
      </c>
      <c r="DV7" s="39">
        <v>6.25</v>
      </c>
      <c r="DW7" s="39">
        <v>8.75</v>
      </c>
      <c r="DX7" s="39">
        <v>13.39</v>
      </c>
      <c r="DY7" s="39">
        <v>14.48</v>
      </c>
      <c r="DZ7" s="39">
        <v>16.27</v>
      </c>
      <c r="EA7" s="39">
        <v>17.11</v>
      </c>
      <c r="EB7" s="39">
        <v>18.329999999999998</v>
      </c>
      <c r="EC7" s="39">
        <v>20.63</v>
      </c>
      <c r="ED7" s="39">
        <v>0.87</v>
      </c>
      <c r="EE7" s="39">
        <v>0.39</v>
      </c>
      <c r="EF7" s="39">
        <v>0.59</v>
      </c>
      <c r="EG7" s="39">
        <v>0.23</v>
      </c>
      <c r="EH7" s="39">
        <v>0.37</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2022-01-31T00:50:17Z</cp:lastPrinted>
  <dcterms:created xsi:type="dcterms:W3CDTF">2021-12-03T06:45:03Z</dcterms:created>
  <dcterms:modified xsi:type="dcterms:W3CDTF">2022-02-14T04:21:27Z</dcterms:modified>
  <cp:category/>
</cp:coreProperties>
</file>