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14_駐車場（法非適）6\05_石岡市\"/>
    </mc:Choice>
  </mc:AlternateContent>
  <workbookProtection workbookAlgorithmName="SHA-512" workbookHashValue="ElxfD8lx4qYhT2CHCe3P4ywTMN7dtCfqula1Irds548NP1Jqdcavqj3XCIyunEE8uUuWgon/UPF/0tQyXgRDGA==" workbookSaltValue="ginbMtgNv6jrU9pDGR888Q=="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LT76" i="4"/>
  <c r="GQ51" i="4"/>
  <c r="LH30" i="4"/>
  <c r="GQ30" i="4"/>
  <c r="IE76" i="4"/>
  <c r="BZ51" i="4"/>
  <c r="BZ30" i="4"/>
  <c r="BG30" i="4"/>
  <c r="FX30" i="4"/>
  <c r="AV76" i="4"/>
  <c r="KO51" i="4"/>
  <c r="LE76" i="4"/>
  <c r="FX51" i="4"/>
  <c r="HP76" i="4"/>
  <c r="BG51" i="4"/>
  <c r="KO30" i="4"/>
  <c r="HA76" i="4"/>
  <c r="AN51" i="4"/>
  <c r="FE30" i="4"/>
  <c r="AG76" i="4"/>
  <c r="JV51" i="4"/>
  <c r="KP76" i="4"/>
  <c r="AN30" i="4"/>
  <c r="FE51" i="4"/>
  <c r="JV30" i="4"/>
  <c r="JC51" i="4"/>
  <c r="KA76" i="4"/>
  <c r="EL51" i="4"/>
  <c r="JC30" i="4"/>
  <c r="R76" i="4"/>
  <c r="GL76" i="4"/>
  <c r="U51" i="4"/>
  <c r="EL30" i="4"/>
  <c r="U30"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<sst xmlns="http://schemas.openxmlformats.org/spreadsheetml/2006/main" count="278" uniqueCount="130">
  <si>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</si>
  <si>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</si>
  <si>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</si>
  <si>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</si>
  <si>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</si>
  <si>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</si>
  <si>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</si>
  <si>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</si>
  <si>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</si>
  <si>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</si>
  <si>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</si>
  <si>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</si>
  <si>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</si>
  <si>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</si>
  <si>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</si>
  <si>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</si>
  <si>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</si>
  <si>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</si>
  <si>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</si>
  <si>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</si>
  <si>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</si>
  <si>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</si>
  <si>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</si>
  <si>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</si>
  <si>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</si>
  <si>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</si>
  <si>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</si>
  <si>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</si>
  <si>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</si>
  <si>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</si>
  <si>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</si>
  <si>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</si>
  <si>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</si>
  <si>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</si>
  <si>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</si>
  <si>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</si>
  <si>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</si>
  <si>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</si>
  <si>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</si>
  <si>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</si>
  <si>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</si>
  <si>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</si>
  <si>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</si>
  <si>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</si>
  <si>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</si>
  <si>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</si>
  <si>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</si>
  <si>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</si>
  <si>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</si>
  <si>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</si>
  <si>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</si>
  <si>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</si>
  <si>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</si>
  <si>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</si>
  <si>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</si>
  <si>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</si>
  <si>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</si>
  <si>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</si>
  <si>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</si>
  <si>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</si>
  <si>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</si>
  <si>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</si>
  <si>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</si>
  <si>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</si>
  <si>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</si>
  <si>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</si>
  <si>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</si>
  <si>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</si>
  <si>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</si>
  <si>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</si>
  <si>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</si>
  <si>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</si>
  <si>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</si>
  <si>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</si>
  <si>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</si>
  <si>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</si>
  <si>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</si>
  <si>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</si>
  <si>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</si>
  <si>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</si>
  <si>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</si>
  <si>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</si>
  <si>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</si>
  <si>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</si>
  <si>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</si>
  <si>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</si>
  <si>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</si>
  <si>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</si>
  <si>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</si>
  <si>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</si>
  <si>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</si>
  <si>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</si>
  <si>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</si>
  <si>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</si>
  <si>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</si>
  <si>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</si>
  <si>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</si>
  <si>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</si>
  <si>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</si>
  <si>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</si>
  <si>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</si>
  <si>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</si>
  <si>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</si>
  <si>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</si>
  <si>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</si>
  <si>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</si>
  <si>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</si>
  <si>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</si>
  <si>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</si>
  <si>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茨城県　石岡市</t>
  </si>
  <si>
    <t>市営駅東駐車場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</si>
  <si>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</si>
  <si>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</si>
  <si>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</si>
  <si>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</si>
  <si>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</si>
  <si>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</si>
  <si>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</si>
  <si>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</si>
  <si>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</si>
  <si>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</si>
  <si>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</si>
  <si>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</si>
  <si>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</si>
  <si>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</si>
  <si>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</si>
  <si>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累積欠損額や企業債残高はないが，供用を開始して４０年以上が経過しており，路面舗装等の改修や精算機等の施設の更新を計画的に進めていくことで，施設の長寿命化を図っていく必要がある。</t>
    <rPh sb="1" eb="3">
      <t>ルイセキ</t>
    </rPh>
    <rPh sb="3" eb="5">
      <t>ケッソン</t>
    </rPh>
    <rPh sb="5" eb="6">
      <t>ガク</t>
    </rPh>
    <rPh sb="7" eb="9">
      <t>キギョウ</t>
    </rPh>
    <rPh sb="9" eb="10">
      <t>サイ</t>
    </rPh>
    <rPh sb="10" eb="12">
      <t>ザンダカ</t>
    </rPh>
    <rPh sb="17" eb="19">
      <t>キョウヨウ</t>
    </rPh>
    <rPh sb="20" eb="22">
      <t>カイシ</t>
    </rPh>
    <rPh sb="26" eb="27">
      <t>ネン</t>
    </rPh>
    <rPh sb="27" eb="29">
      <t>イジョウ</t>
    </rPh>
    <rPh sb="30" eb="32">
      <t>ケイカ</t>
    </rPh>
    <rPh sb="37" eb="39">
      <t>ロメン</t>
    </rPh>
    <rPh sb="39" eb="41">
      <t>ホソウ</t>
    </rPh>
    <rPh sb="41" eb="42">
      <t>トウ</t>
    </rPh>
    <rPh sb="43" eb="45">
      <t>カイシュウ</t>
    </rPh>
    <rPh sb="46" eb="48">
      <t>セイサン</t>
    </rPh>
    <rPh sb="48" eb="49">
      <t>キ</t>
    </rPh>
    <rPh sb="49" eb="50">
      <t>トウ</t>
    </rPh>
    <rPh sb="51" eb="53">
      <t>シセツ</t>
    </rPh>
    <rPh sb="54" eb="56">
      <t>コウシン</t>
    </rPh>
    <rPh sb="57" eb="59">
      <t>ケイカク</t>
    </rPh>
    <rPh sb="59" eb="60">
      <t>テキ</t>
    </rPh>
    <rPh sb="61" eb="62">
      <t>スス</t>
    </rPh>
    <rPh sb="70" eb="72">
      <t>シセツ</t>
    </rPh>
    <rPh sb="73" eb="77">
      <t>チョウジュミョウカ</t>
    </rPh>
    <rPh sb="78" eb="79">
      <t>ハカ</t>
    </rPh>
    <rPh sb="83" eb="85">
      <t>ヒツヨウ</t>
    </rPh>
    <phoneticPr fontId="5"/>
  </si>
  <si>
    <t>　当該施設は駅前という立地条件から，駐車場としての需要もあり，安定した経営を行っている。
　しかし，新型コロナウイルスの影響により，社会情勢が変化しており，従来通りの稼働率や収益を経常的に得ていくことは困難な状況にある。
　駐車場事業として，今後も健全な経営を続けていくために，収益に見合った運営方法への見直しやPFI，指定管理など民間活力の導入なども視野に入れて検討していく必要がある。</t>
    <rPh sb="1" eb="3">
      <t>トウガイ</t>
    </rPh>
    <rPh sb="3" eb="5">
      <t>シセツ</t>
    </rPh>
    <rPh sb="6" eb="8">
      <t>エキマエ</t>
    </rPh>
    <rPh sb="11" eb="13">
      <t>リッチ</t>
    </rPh>
    <rPh sb="13" eb="15">
      <t>ジョウケン</t>
    </rPh>
    <rPh sb="18" eb="21">
      <t>チュウシャジョウ</t>
    </rPh>
    <rPh sb="25" eb="27">
      <t>ジュヨウ</t>
    </rPh>
    <rPh sb="31" eb="33">
      <t>アンテイ</t>
    </rPh>
    <rPh sb="35" eb="37">
      <t>ケイエイ</t>
    </rPh>
    <rPh sb="38" eb="39">
      <t>オコナ</t>
    </rPh>
    <rPh sb="50" eb="52">
      <t>シンガタ</t>
    </rPh>
    <rPh sb="60" eb="62">
      <t>エイキョウ</t>
    </rPh>
    <rPh sb="66" eb="68">
      <t>シャカイ</t>
    </rPh>
    <rPh sb="68" eb="70">
      <t>ジョウセイ</t>
    </rPh>
    <rPh sb="71" eb="73">
      <t>ヘンカ</t>
    </rPh>
    <rPh sb="78" eb="80">
      <t>ジュウライ</t>
    </rPh>
    <rPh sb="80" eb="81">
      <t>ドオ</t>
    </rPh>
    <rPh sb="83" eb="85">
      <t>カドウ</t>
    </rPh>
    <rPh sb="85" eb="86">
      <t>リツ</t>
    </rPh>
    <rPh sb="87" eb="89">
      <t>シュウエキ</t>
    </rPh>
    <rPh sb="90" eb="93">
      <t>ケイジョウテキ</t>
    </rPh>
    <rPh sb="94" eb="95">
      <t>エ</t>
    </rPh>
    <rPh sb="101" eb="103">
      <t>コンナン</t>
    </rPh>
    <rPh sb="104" eb="106">
      <t>ジョウキョウ</t>
    </rPh>
    <rPh sb="112" eb="115">
      <t>チュウシャジョウ</t>
    </rPh>
    <rPh sb="115" eb="117">
      <t>ジギョウ</t>
    </rPh>
    <rPh sb="121" eb="123">
      <t>コンゴ</t>
    </rPh>
    <rPh sb="124" eb="126">
      <t>ケンゼン</t>
    </rPh>
    <rPh sb="127" eb="129">
      <t>ケイエイ</t>
    </rPh>
    <rPh sb="130" eb="131">
      <t>ツヅ</t>
    </rPh>
    <rPh sb="139" eb="141">
      <t>シュウエキ</t>
    </rPh>
    <rPh sb="142" eb="144">
      <t>ミア</t>
    </rPh>
    <rPh sb="146" eb="148">
      <t>ウンエイ</t>
    </rPh>
    <rPh sb="148" eb="150">
      <t>ホウホウ</t>
    </rPh>
    <rPh sb="152" eb="154">
      <t>ミナオ</t>
    </rPh>
    <rPh sb="160" eb="162">
      <t>シテイ</t>
    </rPh>
    <rPh sb="162" eb="164">
      <t>カンリ</t>
    </rPh>
    <rPh sb="166" eb="168">
      <t>ミンカン</t>
    </rPh>
    <rPh sb="168" eb="170">
      <t>カツリョク</t>
    </rPh>
    <rPh sb="171" eb="173">
      <t>ドウニュウ</t>
    </rPh>
    <rPh sb="176" eb="178">
      <t>シヤ</t>
    </rPh>
    <rPh sb="179" eb="180">
      <t>イ</t>
    </rPh>
    <rPh sb="182" eb="184">
      <t>ケントウ</t>
    </rPh>
    <rPh sb="188" eb="190">
      <t>ヒツヨウ</t>
    </rPh>
    <phoneticPr fontId="5"/>
  </si>
  <si>
    <t>　稼働率の過去５年間の経年比較については，平成30年度まではやや右肩上がりで推移していた。令和元年度は稼働率の減少はみられるものの，ほぼ前年度並みを保っていた。しかし，令和２年度は明らかに稼働率が落ち込んでいる。これは，新型コロナウイルスの影響によるものと考えており，当該施設の稼働状況を見ると，定期駐車契約の稼働率にはあまり変化がないものの，一般の普通駐車の稼働率の低下が顕著である。</t>
    <rPh sb="1" eb="3">
      <t>カドウ</t>
    </rPh>
    <rPh sb="3" eb="4">
      <t>リツ</t>
    </rPh>
    <rPh sb="5" eb="7">
      <t>カコ</t>
    </rPh>
    <rPh sb="8" eb="10">
      <t>ネンカン</t>
    </rPh>
    <rPh sb="11" eb="13">
      <t>ケイネン</t>
    </rPh>
    <rPh sb="13" eb="15">
      <t>ヒカク</t>
    </rPh>
    <rPh sb="21" eb="23">
      <t>ヘイセイ</t>
    </rPh>
    <rPh sb="26" eb="27">
      <t>ド</t>
    </rPh>
    <rPh sb="32" eb="34">
      <t>ミギカタ</t>
    </rPh>
    <rPh sb="34" eb="35">
      <t>ア</t>
    </rPh>
    <rPh sb="38" eb="40">
      <t>スイイ</t>
    </rPh>
    <rPh sb="45" eb="47">
      <t>レイワ</t>
    </rPh>
    <rPh sb="47" eb="49">
      <t>ガンネン</t>
    </rPh>
    <rPh sb="49" eb="50">
      <t>ド</t>
    </rPh>
    <rPh sb="51" eb="53">
      <t>カドウ</t>
    </rPh>
    <rPh sb="53" eb="54">
      <t>リツ</t>
    </rPh>
    <rPh sb="84" eb="86">
      <t>レイワ</t>
    </rPh>
    <rPh sb="87" eb="89">
      <t>ネンド</t>
    </rPh>
    <rPh sb="90" eb="91">
      <t>アキ</t>
    </rPh>
    <rPh sb="94" eb="96">
      <t>カドウ</t>
    </rPh>
    <rPh sb="96" eb="97">
      <t>リツ</t>
    </rPh>
    <rPh sb="98" eb="99">
      <t>オ</t>
    </rPh>
    <rPh sb="100" eb="101">
      <t>コ</t>
    </rPh>
    <rPh sb="110" eb="112">
      <t>シンガタ</t>
    </rPh>
    <rPh sb="120" eb="122">
      <t>エイキョウ</t>
    </rPh>
    <rPh sb="128" eb="129">
      <t>カンガ</t>
    </rPh>
    <rPh sb="134" eb="136">
      <t>トウガイ</t>
    </rPh>
    <rPh sb="136" eb="138">
      <t>シセツ</t>
    </rPh>
    <rPh sb="139" eb="141">
      <t>カドウ</t>
    </rPh>
    <rPh sb="141" eb="143">
      <t>ジョウキョウ</t>
    </rPh>
    <rPh sb="144" eb="145">
      <t>ミ</t>
    </rPh>
    <rPh sb="148" eb="150">
      <t>テイキ</t>
    </rPh>
    <rPh sb="150" eb="152">
      <t>チュウシャ</t>
    </rPh>
    <rPh sb="152" eb="154">
      <t>ケイヤク</t>
    </rPh>
    <rPh sb="155" eb="157">
      <t>カドウ</t>
    </rPh>
    <rPh sb="157" eb="158">
      <t>リツ</t>
    </rPh>
    <rPh sb="163" eb="165">
      <t>ヘンカ</t>
    </rPh>
    <rPh sb="172" eb="174">
      <t>イッパン</t>
    </rPh>
    <rPh sb="175" eb="177">
      <t>フツウ</t>
    </rPh>
    <rPh sb="177" eb="179">
      <t>チュウシャ</t>
    </rPh>
    <rPh sb="180" eb="182">
      <t>カドウ</t>
    </rPh>
    <rPh sb="182" eb="183">
      <t>リツ</t>
    </rPh>
    <rPh sb="184" eb="186">
      <t>テイカ</t>
    </rPh>
    <rPh sb="187" eb="189">
      <t>ケンチョ</t>
    </rPh>
    <phoneticPr fontId="5"/>
  </si>
  <si>
    <t xml:space="preserve"> 当該施設の収支は安定して黒字である。令和２年度は，新型コロナウィルスの影響で，施設稼働の低下に伴う使用料収入の減少による各指標の悪化は見られるものの，④売上高GOP比率，⑤EBITDAともに類似施設平均以上で，プラスで推移している。②他会計補助金比率，③駐車台数１台当たりの他会計補助金額は０のままであり，新型コロナウィルスによる施設利用が減少する社会情勢の中にあっても，一般会計等からの繰入に依存しない，独立採算制の高い運営を行っている。</t>
    <rPh sb="1" eb="3">
      <t>トウガイ</t>
    </rPh>
    <rPh sb="3" eb="5">
      <t>シセツ</t>
    </rPh>
    <rPh sb="6" eb="8">
      <t>シュウシ</t>
    </rPh>
    <rPh sb="9" eb="11">
      <t>アンテイ</t>
    </rPh>
    <rPh sb="13" eb="15">
      <t>クロジ</t>
    </rPh>
    <rPh sb="19" eb="21">
      <t>レイワ</t>
    </rPh>
    <rPh sb="23" eb="24">
      <t>ド</t>
    </rPh>
    <rPh sb="26" eb="28">
      <t>シンガタ</t>
    </rPh>
    <rPh sb="36" eb="38">
      <t>エイキョウ</t>
    </rPh>
    <rPh sb="40" eb="42">
      <t>シセツ</t>
    </rPh>
    <rPh sb="42" eb="44">
      <t>カドウ</t>
    </rPh>
    <rPh sb="45" eb="47">
      <t>テイカ</t>
    </rPh>
    <rPh sb="48" eb="49">
      <t>トモナ</t>
    </rPh>
    <rPh sb="50" eb="53">
      <t>シヨウリョウ</t>
    </rPh>
    <rPh sb="53" eb="55">
      <t>シュウニュウ</t>
    </rPh>
    <rPh sb="56" eb="58">
      <t>ゲンショウ</t>
    </rPh>
    <rPh sb="61" eb="62">
      <t>カク</t>
    </rPh>
    <rPh sb="62" eb="64">
      <t>シヒョウ</t>
    </rPh>
    <rPh sb="65" eb="67">
      <t>アッカ</t>
    </rPh>
    <rPh sb="68" eb="69">
      <t>ミ</t>
    </rPh>
    <rPh sb="77" eb="79">
      <t>ウリアゲ</t>
    </rPh>
    <rPh sb="79" eb="80">
      <t>タカ</t>
    </rPh>
    <rPh sb="83" eb="85">
      <t>ヒリツ</t>
    </rPh>
    <rPh sb="96" eb="98">
      <t>ルイジ</t>
    </rPh>
    <rPh sb="98" eb="100">
      <t>シセツ</t>
    </rPh>
    <rPh sb="100" eb="102">
      <t>ヘイキン</t>
    </rPh>
    <rPh sb="102" eb="104">
      <t>イジョウ</t>
    </rPh>
    <rPh sb="110" eb="112">
      <t>スイイ</t>
    </rPh>
    <rPh sb="118" eb="119">
      <t>タ</t>
    </rPh>
    <rPh sb="119" eb="121">
      <t>カイケイ</t>
    </rPh>
    <rPh sb="121" eb="124">
      <t>ホジョキン</t>
    </rPh>
    <rPh sb="124" eb="126">
      <t>ヒリツ</t>
    </rPh>
    <rPh sb="210" eb="211">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</si>
</sst>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548.29999999999995</c:v>
                </c:pt>
                <c:pt idx="1">
                  <c:v>541.9</c:v>
                </c:pt>
                <c:pt idx="2">
                  <c:v>558.5</c:v>
                </c:pt>
                <c:pt idx="3">
                  <c:v>512.79999999999995</c:v>
                </c:pt>
                <c:pt idx="4">
                  <c:v>240.3</c:v>
                </c:pt>
              </c:numCache>
            </c:numRef>
          </c:val>
          <c:extLst>
            <c:ext xmlns:c16="http://schemas.microsoft.com/office/drawing/2014/chart" uri="{C3380CC4-5D6E-409C-BE32-E72D297353CC}">
              <c16:uniqueId val="{00000000-D4A8-4592-9A05-6A0D31B0B22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D4A8-4592-9A05-6A0D31B0B22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1F9-4BA8-8831-0B459D82975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A1F9-4BA8-8831-0B459D82975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635-47A9-B9E7-7275A458AB0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635-47A9-B9E7-7275A458AB0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BAD-453C-B5F4-BD9B46DCC85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BAD-453C-B5F4-BD9B46DCC85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FF0-4F4B-A9E9-0E384ADE06C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1FF0-4F4B-A9E9-0E384ADE06C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008-4D29-8C31-DA40A52E864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A008-4D29-8C31-DA40A52E864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74.099999999999994</c:v>
                </c:pt>
                <c:pt idx="1">
                  <c:v>75.2</c:v>
                </c:pt>
                <c:pt idx="2">
                  <c:v>77.900000000000006</c:v>
                </c:pt>
                <c:pt idx="3">
                  <c:v>75.5</c:v>
                </c:pt>
                <c:pt idx="4">
                  <c:v>52.4</c:v>
                </c:pt>
              </c:numCache>
            </c:numRef>
          </c:val>
          <c:extLst>
            <c:ext xmlns:c16="http://schemas.microsoft.com/office/drawing/2014/chart" uri="{C3380CC4-5D6E-409C-BE32-E72D297353CC}">
              <c16:uniqueId val="{00000000-1FC6-4CCD-A830-D7E12A0FCEF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1FC6-4CCD-A830-D7E12A0FCEF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81.8</c:v>
                </c:pt>
                <c:pt idx="1">
                  <c:v>81.5</c:v>
                </c:pt>
                <c:pt idx="2">
                  <c:v>82.1</c:v>
                </c:pt>
                <c:pt idx="3">
                  <c:v>80.5</c:v>
                </c:pt>
                <c:pt idx="4">
                  <c:v>92.4</c:v>
                </c:pt>
              </c:numCache>
            </c:numRef>
          </c:val>
          <c:extLst>
            <c:ext xmlns:c16="http://schemas.microsoft.com/office/drawing/2014/chart" uri="{C3380CC4-5D6E-409C-BE32-E72D297353CC}">
              <c16:uniqueId val="{00000000-6648-4004-A097-F2C333745D9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6648-4004-A097-F2C333745D9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21155</c:v>
                </c:pt>
                <c:pt idx="1">
                  <c:v>22329</c:v>
                </c:pt>
                <c:pt idx="2">
                  <c:v>23934</c:v>
                </c:pt>
                <c:pt idx="3">
                  <c:v>22552</c:v>
                </c:pt>
                <c:pt idx="4">
                  <c:v>8063</c:v>
                </c:pt>
              </c:numCache>
            </c:numRef>
          </c:val>
          <c:extLst>
            <c:ext xmlns:c16="http://schemas.microsoft.com/office/drawing/2014/chart" uri="{C3380CC4-5D6E-409C-BE32-E72D297353CC}">
              <c16:uniqueId val="{00000000-B5BD-4904-BC15-2B63EAA1DA7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B5BD-4904-BC15-2B63EAA1DA7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茨城県石岡市　市営駅東駐車場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7090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290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548.29999999999995</v>
      </c>
      <c r="V31" s="110"/>
      <c r="W31" s="110"/>
      <c r="X31" s="110"/>
      <c r="Y31" s="110"/>
      <c r="Z31" s="110"/>
      <c r="AA31" s="110"/>
      <c r="AB31" s="110"/>
      <c r="AC31" s="110"/>
      <c r="AD31" s="110"/>
      <c r="AE31" s="110"/>
      <c r="AF31" s="110"/>
      <c r="AG31" s="110"/>
      <c r="AH31" s="110"/>
      <c r="AI31" s="110"/>
      <c r="AJ31" s="110"/>
      <c r="AK31" s="110"/>
      <c r="AL31" s="110"/>
      <c r="AM31" s="110"/>
      <c r="AN31" s="110">
        <f>データ!Z7</f>
        <v>541.9</v>
      </c>
      <c r="AO31" s="110"/>
      <c r="AP31" s="110"/>
      <c r="AQ31" s="110"/>
      <c r="AR31" s="110"/>
      <c r="AS31" s="110"/>
      <c r="AT31" s="110"/>
      <c r="AU31" s="110"/>
      <c r="AV31" s="110"/>
      <c r="AW31" s="110"/>
      <c r="AX31" s="110"/>
      <c r="AY31" s="110"/>
      <c r="AZ31" s="110"/>
      <c r="BA31" s="110"/>
      <c r="BB31" s="110"/>
      <c r="BC31" s="110"/>
      <c r="BD31" s="110"/>
      <c r="BE31" s="110"/>
      <c r="BF31" s="110"/>
      <c r="BG31" s="110">
        <f>データ!AA7</f>
        <v>558.5</v>
      </c>
      <c r="BH31" s="110"/>
      <c r="BI31" s="110"/>
      <c r="BJ31" s="110"/>
      <c r="BK31" s="110"/>
      <c r="BL31" s="110"/>
      <c r="BM31" s="110"/>
      <c r="BN31" s="110"/>
      <c r="BO31" s="110"/>
      <c r="BP31" s="110"/>
      <c r="BQ31" s="110"/>
      <c r="BR31" s="110"/>
      <c r="BS31" s="110"/>
      <c r="BT31" s="110"/>
      <c r="BU31" s="110"/>
      <c r="BV31" s="110"/>
      <c r="BW31" s="110"/>
      <c r="BX31" s="110"/>
      <c r="BY31" s="110"/>
      <c r="BZ31" s="110">
        <f>データ!AB7</f>
        <v>512.79999999999995</v>
      </c>
      <c r="CA31" s="110"/>
      <c r="CB31" s="110"/>
      <c r="CC31" s="110"/>
      <c r="CD31" s="110"/>
      <c r="CE31" s="110"/>
      <c r="CF31" s="110"/>
      <c r="CG31" s="110"/>
      <c r="CH31" s="110"/>
      <c r="CI31" s="110"/>
      <c r="CJ31" s="110"/>
      <c r="CK31" s="110"/>
      <c r="CL31" s="110"/>
      <c r="CM31" s="110"/>
      <c r="CN31" s="110"/>
      <c r="CO31" s="110"/>
      <c r="CP31" s="110"/>
      <c r="CQ31" s="110"/>
      <c r="CR31" s="110"/>
      <c r="CS31" s="110">
        <f>データ!AC7</f>
        <v>240.3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74.099999999999994</v>
      </c>
      <c r="JD31" s="81"/>
      <c r="JE31" s="81"/>
      <c r="JF31" s="81"/>
      <c r="JG31" s="81"/>
      <c r="JH31" s="81"/>
      <c r="JI31" s="81"/>
      <c r="JJ31" s="81"/>
      <c r="JK31" s="81"/>
      <c r="JL31" s="81"/>
      <c r="JM31" s="81"/>
      <c r="JN31" s="81"/>
      <c r="JO31" s="81"/>
      <c r="JP31" s="81"/>
      <c r="JQ31" s="81"/>
      <c r="JR31" s="81"/>
      <c r="JS31" s="81"/>
      <c r="JT31" s="81"/>
      <c r="JU31" s="82"/>
      <c r="JV31" s="80">
        <f>データ!DL7</f>
        <v>75.2</v>
      </c>
      <c r="JW31" s="81"/>
      <c r="JX31" s="81"/>
      <c r="JY31" s="81"/>
      <c r="JZ31" s="81"/>
      <c r="KA31" s="81"/>
      <c r="KB31" s="81"/>
      <c r="KC31" s="81"/>
      <c r="KD31" s="81"/>
      <c r="KE31" s="81"/>
      <c r="KF31" s="81"/>
      <c r="KG31" s="81"/>
      <c r="KH31" s="81"/>
      <c r="KI31" s="81"/>
      <c r="KJ31" s="81"/>
      <c r="KK31" s="81"/>
      <c r="KL31" s="81"/>
      <c r="KM31" s="81"/>
      <c r="KN31" s="82"/>
      <c r="KO31" s="80">
        <f>データ!DM7</f>
        <v>77.900000000000006</v>
      </c>
      <c r="KP31" s="81"/>
      <c r="KQ31" s="81"/>
      <c r="KR31" s="81"/>
      <c r="KS31" s="81"/>
      <c r="KT31" s="81"/>
      <c r="KU31" s="81"/>
      <c r="KV31" s="81"/>
      <c r="KW31" s="81"/>
      <c r="KX31" s="81"/>
      <c r="KY31" s="81"/>
      <c r="KZ31" s="81"/>
      <c r="LA31" s="81"/>
      <c r="LB31" s="81"/>
      <c r="LC31" s="81"/>
      <c r="LD31" s="81"/>
      <c r="LE31" s="81"/>
      <c r="LF31" s="81"/>
      <c r="LG31" s="82"/>
      <c r="LH31" s="80">
        <f>データ!DN7</f>
        <v>75.5</v>
      </c>
      <c r="LI31" s="81"/>
      <c r="LJ31" s="81"/>
      <c r="LK31" s="81"/>
      <c r="LL31" s="81"/>
      <c r="LM31" s="81"/>
      <c r="LN31" s="81"/>
      <c r="LO31" s="81"/>
      <c r="LP31" s="81"/>
      <c r="LQ31" s="81"/>
      <c r="LR31" s="81"/>
      <c r="LS31" s="81"/>
      <c r="LT31" s="81"/>
      <c r="LU31" s="81"/>
      <c r="LV31" s="81"/>
      <c r="LW31" s="81"/>
      <c r="LX31" s="81"/>
      <c r="LY31" s="81"/>
      <c r="LZ31" s="82"/>
      <c r="MA31" s="80">
        <f>データ!DO7</f>
        <v>52.4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81.8</v>
      </c>
      <c r="EM52" s="110"/>
      <c r="EN52" s="110"/>
      <c r="EO52" s="110"/>
      <c r="EP52" s="110"/>
      <c r="EQ52" s="110"/>
      <c r="ER52" s="110"/>
      <c r="ES52" s="110"/>
      <c r="ET52" s="110"/>
      <c r="EU52" s="110"/>
      <c r="EV52" s="110"/>
      <c r="EW52" s="110"/>
      <c r="EX52" s="110"/>
      <c r="EY52" s="110"/>
      <c r="EZ52" s="110"/>
      <c r="FA52" s="110"/>
      <c r="FB52" s="110"/>
      <c r="FC52" s="110"/>
      <c r="FD52" s="110"/>
      <c r="FE52" s="110">
        <f>データ!BG7</f>
        <v>81.5</v>
      </c>
      <c r="FF52" s="110"/>
      <c r="FG52" s="110"/>
      <c r="FH52" s="110"/>
      <c r="FI52" s="110"/>
      <c r="FJ52" s="110"/>
      <c r="FK52" s="110"/>
      <c r="FL52" s="110"/>
      <c r="FM52" s="110"/>
      <c r="FN52" s="110"/>
      <c r="FO52" s="110"/>
      <c r="FP52" s="110"/>
      <c r="FQ52" s="110"/>
      <c r="FR52" s="110"/>
      <c r="FS52" s="110"/>
      <c r="FT52" s="110"/>
      <c r="FU52" s="110"/>
      <c r="FV52" s="110"/>
      <c r="FW52" s="110"/>
      <c r="FX52" s="110">
        <f>データ!BH7</f>
        <v>82.1</v>
      </c>
      <c r="FY52" s="110"/>
      <c r="FZ52" s="110"/>
      <c r="GA52" s="110"/>
      <c r="GB52" s="110"/>
      <c r="GC52" s="110"/>
      <c r="GD52" s="110"/>
      <c r="GE52" s="110"/>
      <c r="GF52" s="110"/>
      <c r="GG52" s="110"/>
      <c r="GH52" s="110"/>
      <c r="GI52" s="110"/>
      <c r="GJ52" s="110"/>
      <c r="GK52" s="110"/>
      <c r="GL52" s="110"/>
      <c r="GM52" s="110"/>
      <c r="GN52" s="110"/>
      <c r="GO52" s="110"/>
      <c r="GP52" s="110"/>
      <c r="GQ52" s="110">
        <f>データ!BI7</f>
        <v>80.5</v>
      </c>
      <c r="GR52" s="110"/>
      <c r="GS52" s="110"/>
      <c r="GT52" s="110"/>
      <c r="GU52" s="110"/>
      <c r="GV52" s="110"/>
      <c r="GW52" s="110"/>
      <c r="GX52" s="110"/>
      <c r="GY52" s="110"/>
      <c r="GZ52" s="110"/>
      <c r="HA52" s="110"/>
      <c r="HB52" s="110"/>
      <c r="HC52" s="110"/>
      <c r="HD52" s="110"/>
      <c r="HE52" s="110"/>
      <c r="HF52" s="110"/>
      <c r="HG52" s="110"/>
      <c r="HH52" s="110"/>
      <c r="HI52" s="110"/>
      <c r="HJ52" s="110">
        <f>データ!BJ7</f>
        <v>92.4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21155</v>
      </c>
      <c r="JD52" s="106"/>
      <c r="JE52" s="106"/>
      <c r="JF52" s="106"/>
      <c r="JG52" s="106"/>
      <c r="JH52" s="106"/>
      <c r="JI52" s="106"/>
      <c r="JJ52" s="106"/>
      <c r="JK52" s="106"/>
      <c r="JL52" s="106"/>
      <c r="JM52" s="106"/>
      <c r="JN52" s="106"/>
      <c r="JO52" s="106"/>
      <c r="JP52" s="106"/>
      <c r="JQ52" s="106"/>
      <c r="JR52" s="106"/>
      <c r="JS52" s="106"/>
      <c r="JT52" s="106"/>
      <c r="JU52" s="106"/>
      <c r="JV52" s="106">
        <f>データ!BR7</f>
        <v>22329</v>
      </c>
      <c r="JW52" s="106"/>
      <c r="JX52" s="106"/>
      <c r="JY52" s="106"/>
      <c r="JZ52" s="106"/>
      <c r="KA52" s="106"/>
      <c r="KB52" s="106"/>
      <c r="KC52" s="106"/>
      <c r="KD52" s="106"/>
      <c r="KE52" s="106"/>
      <c r="KF52" s="106"/>
      <c r="KG52" s="106"/>
      <c r="KH52" s="106"/>
      <c r="KI52" s="106"/>
      <c r="KJ52" s="106"/>
      <c r="KK52" s="106"/>
      <c r="KL52" s="106"/>
      <c r="KM52" s="106"/>
      <c r="KN52" s="106"/>
      <c r="KO52" s="106">
        <f>データ!BS7</f>
        <v>23934</v>
      </c>
      <c r="KP52" s="106"/>
      <c r="KQ52" s="106"/>
      <c r="KR52" s="106"/>
      <c r="KS52" s="106"/>
      <c r="KT52" s="106"/>
      <c r="KU52" s="106"/>
      <c r="KV52" s="106"/>
      <c r="KW52" s="106"/>
      <c r="KX52" s="106"/>
      <c r="KY52" s="106"/>
      <c r="KZ52" s="106"/>
      <c r="LA52" s="106"/>
      <c r="LB52" s="106"/>
      <c r="LC52" s="106"/>
      <c r="LD52" s="106"/>
      <c r="LE52" s="106"/>
      <c r="LF52" s="106"/>
      <c r="LG52" s="106"/>
      <c r="LH52" s="106">
        <f>データ!BT7</f>
        <v>22552</v>
      </c>
      <c r="LI52" s="106"/>
      <c r="LJ52" s="106"/>
      <c r="LK52" s="106"/>
      <c r="LL52" s="106"/>
      <c r="LM52" s="106"/>
      <c r="LN52" s="106"/>
      <c r="LO52" s="106"/>
      <c r="LP52" s="106"/>
      <c r="LQ52" s="106"/>
      <c r="LR52" s="106"/>
      <c r="LS52" s="106"/>
      <c r="LT52" s="106"/>
      <c r="LU52" s="106"/>
      <c r="LV52" s="106"/>
      <c r="LW52" s="106"/>
      <c r="LX52" s="106"/>
      <c r="LY52" s="106"/>
      <c r="LZ52" s="106"/>
      <c r="MA52" s="106">
        <f>データ!BU7</f>
        <v>8063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218909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46502</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wWVS98RyDcAu01wiDIGAWXeJEv5qa/0F9LL+XpZ1GCoP+PfIgLdqrnbEmDCn/cdpsKtLa93YBBzyvkEZ7kLQ6w==" saltValue="Kh5+8F3NfY9xlUrYRTueb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89</v>
      </c>
      <c r="AV5" s="59" t="s">
        <v>90</v>
      </c>
      <c r="AW5" s="59" t="s">
        <v>101</v>
      </c>
      <c r="AX5" s="59" t="s">
        <v>102</v>
      </c>
      <c r="AY5" s="59" t="s">
        <v>93</v>
      </c>
      <c r="AZ5" s="59" t="s">
        <v>94</v>
      </c>
      <c r="BA5" s="59" t="s">
        <v>95</v>
      </c>
      <c r="BB5" s="59" t="s">
        <v>96</v>
      </c>
      <c r="BC5" s="59" t="s">
        <v>97</v>
      </c>
      <c r="BD5" s="59" t="s">
        <v>98</v>
      </c>
      <c r="BE5" s="59" t="s">
        <v>99</v>
      </c>
      <c r="BF5" s="59" t="s">
        <v>89</v>
      </c>
      <c r="BG5" s="59" t="s">
        <v>90</v>
      </c>
      <c r="BH5" s="59" t="s">
        <v>91</v>
      </c>
      <c r="BI5" s="59" t="s">
        <v>92</v>
      </c>
      <c r="BJ5" s="59" t="s">
        <v>103</v>
      </c>
      <c r="BK5" s="59" t="s">
        <v>94</v>
      </c>
      <c r="BL5" s="59" t="s">
        <v>95</v>
      </c>
      <c r="BM5" s="59" t="s">
        <v>96</v>
      </c>
      <c r="BN5" s="59" t="s">
        <v>97</v>
      </c>
      <c r="BO5" s="59" t="s">
        <v>98</v>
      </c>
      <c r="BP5" s="59" t="s">
        <v>99</v>
      </c>
      <c r="BQ5" s="59" t="s">
        <v>100</v>
      </c>
      <c r="BR5" s="59" t="s">
        <v>104</v>
      </c>
      <c r="BS5" s="59" t="s">
        <v>101</v>
      </c>
      <c r="BT5" s="59" t="s">
        <v>92</v>
      </c>
      <c r="BU5" s="59" t="s">
        <v>103</v>
      </c>
      <c r="BV5" s="59" t="s">
        <v>94</v>
      </c>
      <c r="BW5" s="59" t="s">
        <v>95</v>
      </c>
      <c r="BX5" s="59" t="s">
        <v>96</v>
      </c>
      <c r="BY5" s="59" t="s">
        <v>97</v>
      </c>
      <c r="BZ5" s="59" t="s">
        <v>98</v>
      </c>
      <c r="CA5" s="59" t="s">
        <v>99</v>
      </c>
      <c r="CB5" s="59" t="s">
        <v>100</v>
      </c>
      <c r="CC5" s="59" t="s">
        <v>90</v>
      </c>
      <c r="CD5" s="59" t="s">
        <v>91</v>
      </c>
      <c r="CE5" s="59" t="s">
        <v>102</v>
      </c>
      <c r="CF5" s="59" t="s">
        <v>93</v>
      </c>
      <c r="CG5" s="59" t="s">
        <v>94</v>
      </c>
      <c r="CH5" s="59" t="s">
        <v>95</v>
      </c>
      <c r="CI5" s="59" t="s">
        <v>96</v>
      </c>
      <c r="CJ5" s="59" t="s">
        <v>97</v>
      </c>
      <c r="CK5" s="59" t="s">
        <v>98</v>
      </c>
      <c r="CL5" s="59" t="s">
        <v>99</v>
      </c>
      <c r="CM5" s="150"/>
      <c r="CN5" s="150"/>
      <c r="CO5" s="59" t="s">
        <v>89</v>
      </c>
      <c r="CP5" s="59" t="s">
        <v>90</v>
      </c>
      <c r="CQ5" s="59" t="s">
        <v>91</v>
      </c>
      <c r="CR5" s="59" t="s">
        <v>102</v>
      </c>
      <c r="CS5" s="59" t="s">
        <v>93</v>
      </c>
      <c r="CT5" s="59" t="s">
        <v>94</v>
      </c>
      <c r="CU5" s="59" t="s">
        <v>95</v>
      </c>
      <c r="CV5" s="59" t="s">
        <v>96</v>
      </c>
      <c r="CW5" s="59" t="s">
        <v>97</v>
      </c>
      <c r="CX5" s="59" t="s">
        <v>98</v>
      </c>
      <c r="CY5" s="59" t="s">
        <v>99</v>
      </c>
      <c r="CZ5" s="59" t="s">
        <v>100</v>
      </c>
      <c r="DA5" s="59" t="s">
        <v>90</v>
      </c>
      <c r="DB5" s="59" t="s">
        <v>101</v>
      </c>
      <c r="DC5" s="59" t="s">
        <v>92</v>
      </c>
      <c r="DD5" s="59" t="s">
        <v>103</v>
      </c>
      <c r="DE5" s="59" t="s">
        <v>94</v>
      </c>
      <c r="DF5" s="59" t="s">
        <v>95</v>
      </c>
      <c r="DG5" s="59" t="s">
        <v>96</v>
      </c>
      <c r="DH5" s="59" t="s">
        <v>97</v>
      </c>
      <c r="DI5" s="59" t="s">
        <v>98</v>
      </c>
      <c r="DJ5" s="59" t="s">
        <v>35</v>
      </c>
      <c r="DK5" s="59" t="s">
        <v>100</v>
      </c>
      <c r="DL5" s="59" t="s">
        <v>90</v>
      </c>
      <c r="DM5" s="59" t="s">
        <v>101</v>
      </c>
      <c r="DN5" s="59" t="s">
        <v>92</v>
      </c>
      <c r="DO5" s="59" t="s">
        <v>103</v>
      </c>
      <c r="DP5" s="59" t="s">
        <v>94</v>
      </c>
      <c r="DQ5" s="59" t="s">
        <v>95</v>
      </c>
      <c r="DR5" s="59" t="s">
        <v>96</v>
      </c>
      <c r="DS5" s="59" t="s">
        <v>97</v>
      </c>
      <c r="DT5" s="59" t="s">
        <v>98</v>
      </c>
      <c r="DU5" s="59" t="s">
        <v>99</v>
      </c>
    </row>
    <row r="6" spans="1:125" s="66" customFormat="1" x14ac:dyDescent="0.2">
      <c r="A6" s="49" t="s">
        <v>105</v>
      </c>
      <c r="B6" s="60">
        <f>B8</f>
        <v>2020</v>
      </c>
      <c r="C6" s="60">
        <f t="shared" ref="C6:X6" si="1">C8</f>
        <v>82058</v>
      </c>
      <c r="D6" s="60">
        <f t="shared" si="1"/>
        <v>47</v>
      </c>
      <c r="E6" s="60">
        <f t="shared" si="1"/>
        <v>14</v>
      </c>
      <c r="F6" s="60">
        <f t="shared" si="1"/>
        <v>0</v>
      </c>
      <c r="G6" s="60">
        <f t="shared" si="1"/>
        <v>1</v>
      </c>
      <c r="H6" s="60" t="str">
        <f>SUBSTITUTE(H8,"　","")</f>
        <v>茨城県石岡市</v>
      </c>
      <c r="I6" s="60" t="str">
        <f t="shared" si="1"/>
        <v>市営駅東駐車場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43</v>
      </c>
      <c r="S6" s="62" t="str">
        <f t="shared" si="1"/>
        <v>駅</v>
      </c>
      <c r="T6" s="62" t="str">
        <f t="shared" si="1"/>
        <v>無</v>
      </c>
      <c r="U6" s="63">
        <f t="shared" si="1"/>
        <v>7090</v>
      </c>
      <c r="V6" s="63">
        <f t="shared" si="1"/>
        <v>290</v>
      </c>
      <c r="W6" s="63">
        <f t="shared" si="1"/>
        <v>200</v>
      </c>
      <c r="X6" s="62" t="str">
        <f t="shared" si="1"/>
        <v>無</v>
      </c>
      <c r="Y6" s="64">
        <f>IF(Y8="-",NA(),Y8)</f>
        <v>548.29999999999995</v>
      </c>
      <c r="Z6" s="64">
        <f t="shared" ref="Z6:AH6" si="2">IF(Z8="-",NA(),Z8)</f>
        <v>541.9</v>
      </c>
      <c r="AA6" s="64">
        <f t="shared" si="2"/>
        <v>558.5</v>
      </c>
      <c r="AB6" s="64">
        <f t="shared" si="2"/>
        <v>512.79999999999995</v>
      </c>
      <c r="AC6" s="64">
        <f t="shared" si="2"/>
        <v>240.3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81.8</v>
      </c>
      <c r="BG6" s="64">
        <f t="shared" ref="BG6:BO6" si="5">IF(BG8="-",NA(),BG8)</f>
        <v>81.5</v>
      </c>
      <c r="BH6" s="64">
        <f t="shared" si="5"/>
        <v>82.1</v>
      </c>
      <c r="BI6" s="64">
        <f t="shared" si="5"/>
        <v>80.5</v>
      </c>
      <c r="BJ6" s="64">
        <f t="shared" si="5"/>
        <v>92.4</v>
      </c>
      <c r="BK6" s="64">
        <f t="shared" si="5"/>
        <v>34.700000000000003</v>
      </c>
      <c r="BL6" s="64">
        <f t="shared" si="5"/>
        <v>39.6</v>
      </c>
      <c r="BM6" s="64">
        <f t="shared" si="5"/>
        <v>29</v>
      </c>
      <c r="BN6" s="64">
        <f t="shared" si="5"/>
        <v>32.9</v>
      </c>
      <c r="BO6" s="64">
        <f t="shared" si="5"/>
        <v>-121.8</v>
      </c>
      <c r="BP6" s="61" t="str">
        <f>IF(BP8="-","",IF(BP8="-","【-】","【"&amp;SUBSTITUTE(TEXT(BP8,"#,##0.0"),"-","△")&amp;"】"))</f>
        <v>【△65.9】</v>
      </c>
      <c r="BQ6" s="65">
        <f>IF(BQ8="-",NA(),BQ8)</f>
        <v>21155</v>
      </c>
      <c r="BR6" s="65">
        <f t="shared" ref="BR6:BZ6" si="6">IF(BR8="-",NA(),BR8)</f>
        <v>22329</v>
      </c>
      <c r="BS6" s="65">
        <f t="shared" si="6"/>
        <v>23934</v>
      </c>
      <c r="BT6" s="65">
        <f t="shared" si="6"/>
        <v>22552</v>
      </c>
      <c r="BU6" s="65">
        <f t="shared" si="6"/>
        <v>8063</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106</v>
      </c>
      <c r="CM6" s="63">
        <f t="shared" ref="CM6:CN6" si="7">CM8</f>
        <v>218909</v>
      </c>
      <c r="CN6" s="63">
        <f t="shared" si="7"/>
        <v>46502</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74.099999999999994</v>
      </c>
      <c r="DL6" s="64">
        <f t="shared" ref="DL6:DT6" si="9">IF(DL8="-",NA(),DL8)</f>
        <v>75.2</v>
      </c>
      <c r="DM6" s="64">
        <f t="shared" si="9"/>
        <v>77.900000000000006</v>
      </c>
      <c r="DN6" s="64">
        <f t="shared" si="9"/>
        <v>75.5</v>
      </c>
      <c r="DO6" s="64">
        <f t="shared" si="9"/>
        <v>52.4</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2">
      <c r="A7" s="49" t="s">
        <v>107</v>
      </c>
      <c r="B7" s="60">
        <f t="shared" ref="B7:X7" si="10">B8</f>
        <v>2020</v>
      </c>
      <c r="C7" s="60">
        <f t="shared" si="10"/>
        <v>82058</v>
      </c>
      <c r="D7" s="60">
        <f t="shared" si="10"/>
        <v>47</v>
      </c>
      <c r="E7" s="60">
        <f t="shared" si="10"/>
        <v>14</v>
      </c>
      <c r="F7" s="60">
        <f t="shared" si="10"/>
        <v>0</v>
      </c>
      <c r="G7" s="60">
        <f t="shared" si="10"/>
        <v>1</v>
      </c>
      <c r="H7" s="60" t="str">
        <f t="shared" si="10"/>
        <v>茨城県　石岡市</v>
      </c>
      <c r="I7" s="60" t="str">
        <f t="shared" si="10"/>
        <v>市営駅東駐車場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43</v>
      </c>
      <c r="S7" s="62" t="str">
        <f t="shared" si="10"/>
        <v>駅</v>
      </c>
      <c r="T7" s="62" t="str">
        <f t="shared" si="10"/>
        <v>無</v>
      </c>
      <c r="U7" s="63">
        <f t="shared" si="10"/>
        <v>7090</v>
      </c>
      <c r="V7" s="63">
        <f t="shared" si="10"/>
        <v>290</v>
      </c>
      <c r="W7" s="63">
        <f t="shared" si="10"/>
        <v>200</v>
      </c>
      <c r="X7" s="62" t="str">
        <f t="shared" si="10"/>
        <v>無</v>
      </c>
      <c r="Y7" s="64">
        <f>Y8</f>
        <v>548.29999999999995</v>
      </c>
      <c r="Z7" s="64">
        <f t="shared" ref="Z7:AH7" si="11">Z8</f>
        <v>541.9</v>
      </c>
      <c r="AA7" s="64">
        <f t="shared" si="11"/>
        <v>558.5</v>
      </c>
      <c r="AB7" s="64">
        <f t="shared" si="11"/>
        <v>512.79999999999995</v>
      </c>
      <c r="AC7" s="64">
        <f t="shared" si="11"/>
        <v>240.3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81.8</v>
      </c>
      <c r="BG7" s="64">
        <f t="shared" ref="BG7:BO7" si="14">BG8</f>
        <v>81.5</v>
      </c>
      <c r="BH7" s="64">
        <f t="shared" si="14"/>
        <v>82.1</v>
      </c>
      <c r="BI7" s="64">
        <f t="shared" si="14"/>
        <v>80.5</v>
      </c>
      <c r="BJ7" s="64">
        <f t="shared" si="14"/>
        <v>92.4</v>
      </c>
      <c r="BK7" s="64">
        <f t="shared" si="14"/>
        <v>34.700000000000003</v>
      </c>
      <c r="BL7" s="64">
        <f t="shared" si="14"/>
        <v>39.6</v>
      </c>
      <c r="BM7" s="64">
        <f t="shared" si="14"/>
        <v>29</v>
      </c>
      <c r="BN7" s="64">
        <f t="shared" si="14"/>
        <v>32.9</v>
      </c>
      <c r="BO7" s="64">
        <f t="shared" si="14"/>
        <v>-121.8</v>
      </c>
      <c r="BP7" s="61"/>
      <c r="BQ7" s="65">
        <f>BQ8</f>
        <v>21155</v>
      </c>
      <c r="BR7" s="65">
        <f t="shared" ref="BR7:BZ7" si="15">BR8</f>
        <v>22329</v>
      </c>
      <c r="BS7" s="65">
        <f t="shared" si="15"/>
        <v>23934</v>
      </c>
      <c r="BT7" s="65">
        <f t="shared" si="15"/>
        <v>22552</v>
      </c>
      <c r="BU7" s="65">
        <f t="shared" si="15"/>
        <v>8063</v>
      </c>
      <c r="BV7" s="65">
        <f t="shared" si="15"/>
        <v>7123</v>
      </c>
      <c r="BW7" s="65">
        <f t="shared" si="15"/>
        <v>8017</v>
      </c>
      <c r="BX7" s="65">
        <f t="shared" si="15"/>
        <v>8137</v>
      </c>
      <c r="BY7" s="65">
        <f t="shared" si="15"/>
        <v>8005</v>
      </c>
      <c r="BZ7" s="65">
        <f t="shared" si="15"/>
        <v>2698</v>
      </c>
      <c r="CA7" s="63"/>
      <c r="CB7" s="64" t="s">
        <v>108</v>
      </c>
      <c r="CC7" s="64" t="s">
        <v>108</v>
      </c>
      <c r="CD7" s="64" t="s">
        <v>108</v>
      </c>
      <c r="CE7" s="64" t="s">
        <v>108</v>
      </c>
      <c r="CF7" s="64" t="s">
        <v>108</v>
      </c>
      <c r="CG7" s="64" t="s">
        <v>108</v>
      </c>
      <c r="CH7" s="64" t="s">
        <v>108</v>
      </c>
      <c r="CI7" s="64" t="s">
        <v>108</v>
      </c>
      <c r="CJ7" s="64" t="s">
        <v>108</v>
      </c>
      <c r="CK7" s="64" t="s">
        <v>106</v>
      </c>
      <c r="CL7" s="61"/>
      <c r="CM7" s="63">
        <f>CM8</f>
        <v>218909</v>
      </c>
      <c r="CN7" s="63">
        <f>CN8</f>
        <v>46502</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74.099999999999994</v>
      </c>
      <c r="DL7" s="64">
        <f t="shared" ref="DL7:DT7" si="17">DL8</f>
        <v>75.2</v>
      </c>
      <c r="DM7" s="64">
        <f t="shared" si="17"/>
        <v>77.900000000000006</v>
      </c>
      <c r="DN7" s="64">
        <f t="shared" si="17"/>
        <v>75.5</v>
      </c>
      <c r="DO7" s="64">
        <f t="shared" si="17"/>
        <v>52.4</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2">
      <c r="A8" s="49"/>
      <c r="B8" s="67">
        <v>2020</v>
      </c>
      <c r="C8" s="67">
        <v>82058</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43</v>
      </c>
      <c r="S8" s="69" t="s">
        <v>119</v>
      </c>
      <c r="T8" s="69" t="s">
        <v>120</v>
      </c>
      <c r="U8" s="70">
        <v>7090</v>
      </c>
      <c r="V8" s="70">
        <v>290</v>
      </c>
      <c r="W8" s="70">
        <v>200</v>
      </c>
      <c r="X8" s="69" t="s">
        <v>120</v>
      </c>
      <c r="Y8" s="71">
        <v>548.29999999999995</v>
      </c>
      <c r="Z8" s="71">
        <v>541.9</v>
      </c>
      <c r="AA8" s="71">
        <v>558.5</v>
      </c>
      <c r="AB8" s="71">
        <v>512.79999999999995</v>
      </c>
      <c r="AC8" s="71">
        <v>240.3</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81.8</v>
      </c>
      <c r="BG8" s="71">
        <v>81.5</v>
      </c>
      <c r="BH8" s="71">
        <v>82.1</v>
      </c>
      <c r="BI8" s="71">
        <v>80.5</v>
      </c>
      <c r="BJ8" s="71">
        <v>92.4</v>
      </c>
      <c r="BK8" s="71">
        <v>34.700000000000003</v>
      </c>
      <c r="BL8" s="71">
        <v>39.6</v>
      </c>
      <c r="BM8" s="71">
        <v>29</v>
      </c>
      <c r="BN8" s="71">
        <v>32.9</v>
      </c>
      <c r="BO8" s="71">
        <v>-121.8</v>
      </c>
      <c r="BP8" s="68">
        <v>-65.900000000000006</v>
      </c>
      <c r="BQ8" s="72">
        <v>21155</v>
      </c>
      <c r="BR8" s="72">
        <v>22329</v>
      </c>
      <c r="BS8" s="72">
        <v>23934</v>
      </c>
      <c r="BT8" s="73">
        <v>22552</v>
      </c>
      <c r="BU8" s="73">
        <v>8063</v>
      </c>
      <c r="BV8" s="72">
        <v>7123</v>
      </c>
      <c r="BW8" s="72">
        <v>8017</v>
      </c>
      <c r="BX8" s="72">
        <v>8137</v>
      </c>
      <c r="BY8" s="72">
        <v>8005</v>
      </c>
      <c r="BZ8" s="72">
        <v>2698</v>
      </c>
      <c r="CA8" s="70">
        <v>3932</v>
      </c>
      <c r="CB8" s="71" t="s">
        <v>113</v>
      </c>
      <c r="CC8" s="71" t="s">
        <v>113</v>
      </c>
      <c r="CD8" s="71" t="s">
        <v>113</v>
      </c>
      <c r="CE8" s="71" t="s">
        <v>113</v>
      </c>
      <c r="CF8" s="71" t="s">
        <v>113</v>
      </c>
      <c r="CG8" s="71" t="s">
        <v>113</v>
      </c>
      <c r="CH8" s="71" t="s">
        <v>113</v>
      </c>
      <c r="CI8" s="71" t="s">
        <v>113</v>
      </c>
      <c r="CJ8" s="71" t="s">
        <v>113</v>
      </c>
      <c r="CK8" s="71" t="s">
        <v>113</v>
      </c>
      <c r="CL8" s="68" t="s">
        <v>113</v>
      </c>
      <c r="CM8" s="70">
        <v>218909</v>
      </c>
      <c r="CN8" s="70">
        <v>46502</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62.8</v>
      </c>
      <c r="DF8" s="71">
        <v>62.3</v>
      </c>
      <c r="DG8" s="71">
        <v>87.9</v>
      </c>
      <c r="DH8" s="71">
        <v>56.3</v>
      </c>
      <c r="DI8" s="71">
        <v>70.3</v>
      </c>
      <c r="DJ8" s="68">
        <v>183.4</v>
      </c>
      <c r="DK8" s="71">
        <v>74.099999999999994</v>
      </c>
      <c r="DL8" s="71">
        <v>75.2</v>
      </c>
      <c r="DM8" s="71">
        <v>77.900000000000006</v>
      </c>
      <c r="DN8" s="71">
        <v>75.5</v>
      </c>
      <c r="DO8" s="71">
        <v>52.4</v>
      </c>
      <c r="DP8" s="71">
        <v>288.2</v>
      </c>
      <c r="DQ8" s="71">
        <v>287.39999999999998</v>
      </c>
      <c r="DR8" s="71">
        <v>290.39999999999998</v>
      </c>
      <c r="DS8" s="71">
        <v>304.89999999999998</v>
      </c>
      <c r="DT8" s="71">
        <v>224.4</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2022-01-30T23:27:17Z</cp:lastPrinted>
  <dcterms:created xsi:type="dcterms:W3CDTF">2021-12-17T06:00:26Z</dcterms:created>
  <dcterms:modified xsi:type="dcterms:W3CDTF">2022-02-15T08:59:11Z</dcterms:modified>
  <cp:category/>
</cp:coreProperties>
</file>