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04_古河市\"/>
    </mc:Choice>
  </mc:AlternateContent>
  <workbookProtection workbookAlgorithmName="SHA-512" workbookHashValue="fX5fnvG8PWW64RxxNKXvq4vQJcPS124wjC99m6VssOmT7p5E+L1RHQ8dpNCtRZmsrafR2g/jgfKg+jJX+xU6Fw==" workbookSaltValue="fNw2xRHsaUyDUuuqBJcU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<sst xmlns="http://schemas.openxmlformats.org/spreadsheetml/2006/main" count="236" uniqueCount="121">
  <si>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</si>
  <si>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</si>
  <si>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</si>
  <si>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</si>
  <si>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</si>
  <si>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</si>
  <si>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</si>
  <si>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</si>
  <si>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</si>
  <si>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</si>
  <si>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</si>
  <si>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</si>
  <si>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</si>
  <si>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</si>
  <si>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</si>
  <si>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</si>
  <si>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</si>
  <si>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</si>
  <si>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</si>
  <si>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</si>
  <si>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</si>
  <si>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</si>
  <si>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</si>
  <si>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</si>
  <si>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</si>
  <si>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</si>
  <si>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</si>
  <si>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</si>
  <si>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</si>
  <si>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</si>
  <si>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</si>
  <si>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</si>
  <si>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</si>
  <si>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</si>
  <si>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</si>
  <si>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</si>
  <si>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</si>
  <si>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</si>
  <si>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</si>
  <si>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</si>
  <si>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</si>
  <si>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</si>
  <si>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</si>
  <si>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</si>
  <si>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</si>
  <si>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</si>
  <si>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</si>
  <si>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</si>
  <si>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</si>
  <si>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</si>
  <si>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</si>
  <si>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</si>
  <si>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</si>
  <si>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</si>
  <si>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</si>
  <si>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</si>
  <si>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</si>
  <si>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</si>
  <si>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</si>
  <si>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</si>
  <si>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</si>
  <si>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</si>
  <si>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</si>
  <si>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</si>
  <si>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</si>
  <si>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</si>
  <si>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</si>
  <si>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</si>
  <si>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</si>
  <si>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</si>
  <si>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</si>
  <si>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</si>
  <si>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</si>
  <si>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</si>
  <si>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</si>
  <si>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</si>
  <si>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</si>
  <si>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</si>
  <si>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</si>
  <si>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</si>
  <si>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</si>
  <si>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</si>
  <si>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</si>
  <si>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</si>
  <si>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</si>
  <si>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</si>
  <si>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</si>
  <si>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</si>
  <si>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</si>
  <si>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</si>
  <si>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</si>
  <si>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</si>
  <si>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</si>
  <si>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</si>
  <si>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</si>
  <si>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</si>
  <si>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</si>
  <si>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</si>
  <si>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</si>
  <si>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</si>
  <si>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</si>
  <si>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</si>
  <si>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</si>
  <si>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</si>
  <si>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</si>
  <si>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</si>
  <si>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</si>
  <si>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</si>
  <si>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</si>
  <si>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</si>
  <si>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</si>
  <si>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</si>
  <si>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</si>
  <si>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</si>
  <si>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</si>
  <si>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</si>
  <si>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</si>
  <si>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</si>
  <si>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平成30年度より増加傾向にあることと、類似団体平均と比較して低い水準で推移している企業債残高対事業規模比率を見ると、経営の健全性は保たれているといえる。また、経費回収率が類似団体平均と比較しても高い水準にあることと、汚水処理原価が類似団体平均と比較して低い水準にあることを見ると、経営の効率性も保たれているといえる。一方で、水洗化率についてはまだ低い水準となっているため、接続率向上のための啓発活動を継続的に実施する必要がある。今後は施設の老朽化による更新投資の増加とともに、人口減少による使用料収入の減少が見込まれることから、経営戦略に基づき計画的な施設管理を行うとともに経営基盤の強化を図る必要がある。</t>
    <phoneticPr fontId="4"/>
  </si>
  <si>
    <t>①収益的収支比率
使用料収入が増加していることと地方債利息の減少に伴う総費用の減少により、令和2年度は1.65ポイント上昇となった。
④企業債残高対事業規模比率
類似団体平均と比較して低い水準で推移している。令和2年度は企業債残高の減少と使用料収入の増加により、35.16ポイント低下となった。
⑤経費回収率
近年増加傾向であり、類似団体平均と比較して高い水準で推移している。令和2年度は使用料収入の増加と汚水処理費の減少により、7.24ポイント上昇となった。
⑥汚水処理原価
近年減少傾向であり、類似団体平均と比較して低い水準で推移している。令和2年度は汚水処理費の減少により、16.40円の減となった。
⑦施設利用率
類似団体平均と概ね同水準で推移している。令和2年度は処理水量の増加により、0.09ポイント上昇となった。
⑧水洗化率
類似団体平均と比較すると低い水準で推移している。水洗化率は、基本的に減少することは無いが令和2年度については定住人口に合わせて修正したため、1.85ポイント低下となった。</t>
    <rPh sb="1" eb="4">
      <t>シュウエキテキ</t>
    </rPh>
    <rPh sb="4" eb="6">
      <t>シュウシ</t>
    </rPh>
    <rPh sb="6" eb="8">
      <t>ヒリツ</t>
    </rPh>
    <rPh sb="9" eb="12">
      <t>シヨウリョウ</t>
    </rPh>
    <rPh sb="12" eb="14">
      <t>シュウニュウ</t>
    </rPh>
    <rPh sb="15" eb="17">
      <t>ゾウカ</t>
    </rPh>
    <rPh sb="24" eb="27">
      <t>チホウサイ</t>
    </rPh>
    <rPh sb="27" eb="29">
      <t>リソク</t>
    </rPh>
    <rPh sb="35" eb="38">
      <t>ソウヒヨウ</t>
    </rPh>
    <rPh sb="39" eb="41">
      <t>ゲンショウ</t>
    </rPh>
    <rPh sb="45" eb="47">
      <t>レイワ</t>
    </rPh>
    <rPh sb="48" eb="50">
      <t>ネンド</t>
    </rPh>
    <rPh sb="59" eb="61">
      <t>ジョウショウ</t>
    </rPh>
    <rPh sb="68" eb="70">
      <t>キギョウ</t>
    </rPh>
    <rPh sb="70" eb="71">
      <t>サイ</t>
    </rPh>
    <rPh sb="71" eb="73">
      <t>ザンダカ</t>
    </rPh>
    <rPh sb="73" eb="74">
      <t>タイ</t>
    </rPh>
    <rPh sb="74" eb="76">
      <t>ジギョウ</t>
    </rPh>
    <rPh sb="76" eb="78">
      <t>キボ</t>
    </rPh>
    <rPh sb="78" eb="80">
      <t>ヒリツ</t>
    </rPh>
    <rPh sb="81" eb="83">
      <t>ルイジ</t>
    </rPh>
    <rPh sb="83" eb="85">
      <t>ダンタイ</t>
    </rPh>
    <rPh sb="85" eb="87">
      <t>ヘイキン</t>
    </rPh>
    <rPh sb="88" eb="90">
      <t>ヒカク</t>
    </rPh>
    <rPh sb="92" eb="93">
      <t>ヒク</t>
    </rPh>
    <rPh sb="94" eb="96">
      <t>スイジュン</t>
    </rPh>
    <rPh sb="97" eb="99">
      <t>スイイ</t>
    </rPh>
    <rPh sb="104" eb="106">
      <t>レイワ</t>
    </rPh>
    <rPh sb="149" eb="151">
      <t>ケイヒ</t>
    </rPh>
    <rPh sb="151" eb="153">
      <t>カイシュウ</t>
    </rPh>
    <rPh sb="153" eb="154">
      <t>リツ</t>
    </rPh>
    <rPh sb="155" eb="157">
      <t>キンネン</t>
    </rPh>
    <rPh sb="157" eb="159">
      <t>ゾウカ</t>
    </rPh>
    <rPh sb="159" eb="161">
      <t>ケイコウ</t>
    </rPh>
    <rPh sb="165" eb="167">
      <t>ルイジ</t>
    </rPh>
    <rPh sb="167" eb="169">
      <t>ダンタイ</t>
    </rPh>
    <rPh sb="169" eb="171">
      <t>ヘイキン</t>
    </rPh>
    <rPh sb="172" eb="174">
      <t>ヒカク</t>
    </rPh>
    <rPh sb="176" eb="177">
      <t>タカ</t>
    </rPh>
    <rPh sb="178" eb="180">
      <t>スイジュン</t>
    </rPh>
    <rPh sb="181" eb="183">
      <t>スイイ</t>
    </rPh>
    <rPh sb="188" eb="190">
      <t>レイワ</t>
    </rPh>
    <rPh sb="191" eb="193">
      <t>ネンド</t>
    </rPh>
    <rPh sb="194" eb="197">
      <t>シヨウリョウ</t>
    </rPh>
    <rPh sb="197" eb="199">
      <t>シュウニュウ</t>
    </rPh>
    <rPh sb="200" eb="202">
      <t>ゾウカ</t>
    </rPh>
    <rPh sb="203" eb="205">
      <t>オスイ</t>
    </rPh>
    <rPh sb="205" eb="207">
      <t>ショリ</t>
    </rPh>
    <rPh sb="207" eb="208">
      <t>ヒ</t>
    </rPh>
    <rPh sb="209" eb="211">
      <t>ゲンショウ</t>
    </rPh>
    <rPh sb="223" eb="225">
      <t>ジョウショウ</t>
    </rPh>
    <rPh sb="232" eb="234">
      <t>オスイ</t>
    </rPh>
    <rPh sb="234" eb="236">
      <t>ショリ</t>
    </rPh>
    <rPh sb="236" eb="238">
      <t>ゲンカ</t>
    </rPh>
    <rPh sb="239" eb="241">
      <t>キンネン</t>
    </rPh>
    <rPh sb="241" eb="243">
      <t>ゲンショウ</t>
    </rPh>
    <rPh sb="243" eb="245">
      <t>ケイコウ</t>
    </rPh>
    <rPh sb="249" eb="251">
      <t>ルイジ</t>
    </rPh>
    <rPh sb="251" eb="253">
      <t>ダンタイ</t>
    </rPh>
    <rPh sb="253" eb="255">
      <t>ヘイキン</t>
    </rPh>
    <rPh sb="256" eb="258">
      <t>ヒカク</t>
    </rPh>
    <rPh sb="260" eb="261">
      <t>ヒク</t>
    </rPh>
    <rPh sb="262" eb="264">
      <t>スイジュン</t>
    </rPh>
    <rPh sb="265" eb="267">
      <t>スイイ</t>
    </rPh>
    <rPh sb="272" eb="274">
      <t>レイワ</t>
    </rPh>
    <rPh sb="275" eb="277">
      <t>ネンド</t>
    </rPh>
    <rPh sb="278" eb="280">
      <t>オスイ</t>
    </rPh>
    <rPh sb="280" eb="282">
      <t>ショリ</t>
    </rPh>
    <rPh sb="282" eb="283">
      <t>ヒ</t>
    </rPh>
    <rPh sb="284" eb="286">
      <t>ゲンショウ</t>
    </rPh>
    <rPh sb="305" eb="307">
      <t>シセツ</t>
    </rPh>
    <rPh sb="307" eb="309">
      <t>リヨウ</t>
    </rPh>
    <rPh sb="309" eb="310">
      <t>リツ</t>
    </rPh>
    <rPh sb="311" eb="313">
      <t>ルイジ</t>
    </rPh>
    <rPh sb="313" eb="315">
      <t>ダンタイ</t>
    </rPh>
    <rPh sb="315" eb="317">
      <t>ヘイキン</t>
    </rPh>
    <rPh sb="318" eb="319">
      <t>オオム</t>
    </rPh>
    <rPh sb="320" eb="323">
      <t>ドウスイジュン</t>
    </rPh>
    <rPh sb="324" eb="326">
      <t>スイイ</t>
    </rPh>
    <rPh sb="331" eb="333">
      <t>レイワ</t>
    </rPh>
    <rPh sb="334" eb="336">
      <t>ネンド</t>
    </rPh>
    <rPh sb="337" eb="339">
      <t>ショリ</t>
    </rPh>
    <rPh sb="339" eb="341">
      <t>スイリョウ</t>
    </rPh>
    <rPh sb="342" eb="344">
      <t>ゾウカ</t>
    </rPh>
    <rPh sb="356" eb="358">
      <t>ジョウショウ</t>
    </rPh>
    <rPh sb="365" eb="368">
      <t>スイセンカ</t>
    </rPh>
    <rPh sb="368" eb="369">
      <t>リツ</t>
    </rPh>
    <rPh sb="394" eb="398">
      <t>スイセンカリツ</t>
    </rPh>
    <rPh sb="400" eb="403">
      <t>キホンテキ</t>
    </rPh>
    <rPh sb="404" eb="406">
      <t>ゲンショウ</t>
    </rPh>
    <rPh sb="411" eb="412">
      <t>ナ</t>
    </rPh>
    <rPh sb="414" eb="416">
      <t>レイワ</t>
    </rPh>
    <rPh sb="417" eb="419">
      <t>ネンド</t>
    </rPh>
    <rPh sb="424" eb="428">
      <t>テイジュウジンコウ</t>
    </rPh>
    <rPh sb="429" eb="430">
      <t>ア</t>
    </rPh>
    <rPh sb="433" eb="435">
      <t>シュウセイ</t>
    </rPh>
    <rPh sb="448" eb="450">
      <t>テイカ</t>
    </rPh>
    <phoneticPr fontId="4"/>
  </si>
  <si>
    <t>③管渠改善率
令和2年度は恩名地区管路補修工事を実施。
今後、老朽化した管渠の更新工事が必要になってくるため、最適整備構想に基づき、管渠改善を図っていく。</t>
    <rPh sb="1" eb="3">
      <t>カンキョ</t>
    </rPh>
    <rPh sb="3" eb="5">
      <t>カイゼン</t>
    </rPh>
    <rPh sb="5" eb="6">
      <t>リツ</t>
    </rPh>
    <rPh sb="7" eb="9">
      <t>レイワ</t>
    </rPh>
    <rPh sb="10" eb="12">
      <t>ネンド</t>
    </rPh>
    <rPh sb="13" eb="17">
      <t>オンナチク</t>
    </rPh>
    <rPh sb="17" eb="19">
      <t>カンロ</t>
    </rPh>
    <rPh sb="19" eb="23">
      <t>ホシュウコウジ</t>
    </rPh>
    <rPh sb="24" eb="26">
      <t>ジッシ</t>
    </rPh>
    <rPh sb="28" eb="30">
      <t>コンゴ</t>
    </rPh>
    <rPh sb="31" eb="33">
      <t>ロウキュウ</t>
    </rPh>
    <rPh sb="33" eb="34">
      <t>カ</t>
    </rPh>
    <rPh sb="36" eb="38">
      <t>カンキョ</t>
    </rPh>
    <rPh sb="39" eb="43">
      <t>コウシンコウジ</t>
    </rPh>
    <rPh sb="44" eb="46">
      <t>ヒツヨウ</t>
    </rPh>
    <rPh sb="55" eb="61">
      <t>サイテキセイビコウソウ</t>
    </rPh>
    <rPh sb="62" eb="63">
      <t>モト</t>
    </rPh>
    <rPh sb="66" eb="70">
      <t>カンキョカイゼン</t>
    </rPh>
    <rPh sb="71" eb="7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</si>
</sst>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69C0-4892-848D-49228AA91F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69C0-4892-848D-49228AA91F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54.18</c:v>
                </c:pt>
                <c:pt idx="1">
                  <c:v>50.8</c:v>
                </c:pt>
                <c:pt idx="2">
                  <c:v>48.03</c:v>
                </c:pt>
                <c:pt idx="3">
                  <c:v>54.34</c:v>
                </c:pt>
                <c:pt idx="4">
                  <c:v>54.43</c:v>
                </c:pt>
              </c:numCache>
            </c:numRef>
          </c:val>
          <c:extLst>
            <c:ext xmlns:c16="http://schemas.microsoft.com/office/drawing/2014/chart" uri="{C3380CC4-5D6E-409C-BE32-E72D297353CC}">
              <c16:uniqueId val="{00000000-BDA9-4322-A4B6-2092E8580D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DA9-4322-A4B6-2092E8580D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78.89</c:v>
                </c:pt>
                <c:pt idx="1">
                  <c:v>80.42</c:v>
                </c:pt>
                <c:pt idx="2">
                  <c:v>81.14</c:v>
                </c:pt>
                <c:pt idx="3">
                  <c:v>82.57</c:v>
                </c:pt>
                <c:pt idx="4">
                  <c:v>80.72</c:v>
                </c:pt>
              </c:numCache>
            </c:numRef>
          </c:val>
          <c:extLst>
            <c:ext xmlns:c16="http://schemas.microsoft.com/office/drawing/2014/chart" uri="{C3380CC4-5D6E-409C-BE32-E72D297353CC}">
              <c16:uniqueId val="{00000000-AE56-4E12-803C-88E6EFEF6B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E56-4E12-803C-88E6EFEF6B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97.74</c:v>
                </c:pt>
                <c:pt idx="1">
                  <c:v>93.12</c:v>
                </c:pt>
                <c:pt idx="2">
                  <c:v>93.41</c:v>
                </c:pt>
                <c:pt idx="3">
                  <c:v>95.3</c:v>
                </c:pt>
                <c:pt idx="4">
                  <c:v>96.95</c:v>
                </c:pt>
              </c:numCache>
            </c:numRef>
          </c:val>
          <c:extLst>
            <c:ext xmlns:c16="http://schemas.microsoft.com/office/drawing/2014/chart" uri="{C3380CC4-5D6E-409C-BE32-E72D297353CC}">
              <c16:uniqueId val="{00000000-0670-48D7-8682-14337CD014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70-48D7-8682-14337CD014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E-4243-AD3F-CDCA99DB9A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E-4243-AD3F-CDCA99DB9A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5-472D-B4BF-038649A059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5-472D-B4BF-038649A059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C0-43EE-ADDB-7248DEC911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C0-43EE-ADDB-7248DEC911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A-4CC1-8592-302AE06884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A-4CC1-8592-302AE06884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92.52</c:v>
                </c:pt>
                <c:pt idx="2">
                  <c:v>108.31</c:v>
                </c:pt>
                <c:pt idx="3">
                  <c:v>78.180000000000007</c:v>
                </c:pt>
                <c:pt idx="4">
                  <c:v>43.02</c:v>
                </c:pt>
              </c:numCache>
            </c:numRef>
          </c:val>
          <c:extLst>
            <c:ext xmlns:c16="http://schemas.microsoft.com/office/drawing/2014/chart" uri="{C3380CC4-5D6E-409C-BE32-E72D297353CC}">
              <c16:uniqueId val="{00000000-8B2D-454C-9C84-23F48276A6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B2D-454C-9C84-23F48276A6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73.319999999999993</c:v>
                </c:pt>
                <c:pt idx="1">
                  <c:v>67.7</c:v>
                </c:pt>
                <c:pt idx="2">
                  <c:v>72.540000000000006</c:v>
                </c:pt>
                <c:pt idx="3">
                  <c:v>77.180000000000007</c:v>
                </c:pt>
                <c:pt idx="4">
                  <c:v>84.42</c:v>
                </c:pt>
              </c:numCache>
            </c:numRef>
          </c:val>
          <c:extLst>
            <c:ext xmlns:c16="http://schemas.microsoft.com/office/drawing/2014/chart" uri="{C3380CC4-5D6E-409C-BE32-E72D297353CC}">
              <c16:uniqueId val="{00000000-69B5-48C1-91C7-C645B3EFA14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9B5-48C1-91C7-C645B3EFA14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230.87</c:v>
                </c:pt>
                <c:pt idx="1">
                  <c:v>249.79</c:v>
                </c:pt>
                <c:pt idx="2">
                  <c:v>233.04</c:v>
                </c:pt>
                <c:pt idx="3">
                  <c:v>220.69</c:v>
                </c:pt>
                <c:pt idx="4">
                  <c:v>204.29</c:v>
                </c:pt>
              </c:numCache>
            </c:numRef>
          </c:val>
          <c:extLst>
            <c:ext xmlns:c16="http://schemas.microsoft.com/office/drawing/2014/chart" uri="{C3380CC4-5D6E-409C-BE32-E72D297353CC}">
              <c16:uniqueId val="{00000000-CBA0-44F9-9FA7-D49783D103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BA0-44F9-9FA7-D49783D103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古河市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142260</v>
      </c>
      <c r="AM8" s="51"/>
      <c r="AN8" s="51"/>
      <c r="AO8" s="51"/>
      <c r="AP8" s="51"/>
      <c r="AQ8" s="51"/>
      <c r="AR8" s="51"/>
      <c r="AS8" s="51"/>
      <c r="AT8" s="46">
        <f>データ!T6</f>
        <v>123.58</v>
      </c>
      <c r="AU8" s="46"/>
      <c r="AV8" s="46"/>
      <c r="AW8" s="46"/>
      <c r="AX8" s="46"/>
      <c r="AY8" s="46"/>
      <c r="AZ8" s="46"/>
      <c r="BA8" s="46"/>
      <c r="BB8" s="46">
        <f>データ!U6</f>
        <v>1151.1600000000001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8.18</v>
      </c>
      <c r="Q10" s="46"/>
      <c r="R10" s="46"/>
      <c r="S10" s="46"/>
      <c r="T10" s="46"/>
      <c r="U10" s="46"/>
      <c r="V10" s="46"/>
      <c r="W10" s="46">
        <f>データ!Q6</f>
        <v>81.150000000000006</v>
      </c>
      <c r="X10" s="46"/>
      <c r="Y10" s="46"/>
      <c r="Z10" s="46"/>
      <c r="AA10" s="46"/>
      <c r="AB10" s="46"/>
      <c r="AC10" s="46"/>
      <c r="AD10" s="51">
        <f>データ!R6</f>
        <v>3190</v>
      </c>
      <c r="AE10" s="51"/>
      <c r="AF10" s="51"/>
      <c r="AG10" s="51"/>
      <c r="AH10" s="51"/>
      <c r="AI10" s="51"/>
      <c r="AJ10" s="51"/>
      <c r="AK10" s="2"/>
      <c r="AL10" s="51">
        <f>データ!V6</f>
        <v>11619</v>
      </c>
      <c r="AM10" s="51"/>
      <c r="AN10" s="51"/>
      <c r="AO10" s="51"/>
      <c r="AP10" s="51"/>
      <c r="AQ10" s="51"/>
      <c r="AR10" s="51"/>
      <c r="AS10" s="51"/>
      <c r="AT10" s="46">
        <f>データ!W6</f>
        <v>6.9</v>
      </c>
      <c r="AU10" s="46"/>
      <c r="AV10" s="46"/>
      <c r="AW10" s="46"/>
      <c r="AX10" s="46"/>
      <c r="AY10" s="46"/>
      <c r="AZ10" s="46"/>
      <c r="BA10" s="46"/>
      <c r="BB10" s="46">
        <f>データ!X6</f>
        <v>1683.91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PcnxfYkxN4lDf/0oZLlP4rdYyhRqaFLB3a8BS/tEKm5EU05z2YKf2j9gaAdmsByeAP5sJvgkp0txUFofytXbCA==" saltValue="qNc13jkdQPoJaG7219B/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82040</v>
      </c>
      <c r="D6" s="33">
        <f t="shared" si="3"/>
        <v>47</v>
      </c>
      <c r="E6" s="33">
        <f t="shared" si="3"/>
        <v>17</v>
      </c>
      <c r="F6" s="33">
        <f t="shared" si="3"/>
        <v>5</v>
      </c>
      <c r="G6" s="33">
        <f t="shared" si="3"/>
        <v>0</v>
      </c>
      <c r="H6" s="33" t="str">
        <f t="shared" si="3"/>
        <v>茨城県　古河市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8.18</v>
      </c>
      <c r="Q6" s="34">
        <f t="shared" si="3"/>
        <v>81.150000000000006</v>
      </c>
      <c r="R6" s="34">
        <f t="shared" si="3"/>
        <v>3190</v>
      </c>
      <c r="S6" s="34">
        <f t="shared" si="3"/>
        <v>142260</v>
      </c>
      <c r="T6" s="34">
        <f t="shared" si="3"/>
        <v>123.58</v>
      </c>
      <c r="U6" s="34">
        <f t="shared" si="3"/>
        <v>1151.1600000000001</v>
      </c>
      <c r="V6" s="34">
        <f t="shared" si="3"/>
        <v>11619</v>
      </c>
      <c r="W6" s="34">
        <f t="shared" si="3"/>
        <v>6.9</v>
      </c>
      <c r="X6" s="34">
        <f t="shared" si="3"/>
        <v>1683.91</v>
      </c>
      <c r="Y6" s="35">
        <f>IF(Y7="",NA(),Y7)</f>
        <v>97.74</v>
      </c>
      <c r="Z6" s="35">
        <f t="shared" ref="Z6:AH6" si="4">IF(Z7="",NA(),Z7)</f>
        <v>93.12</v>
      </c>
      <c r="AA6" s="35">
        <f t="shared" si="4"/>
        <v>93.41</v>
      </c>
      <c r="AB6" s="35">
        <f t="shared" si="4"/>
        <v>95.3</v>
      </c>
      <c r="AC6" s="35">
        <f t="shared" si="4"/>
        <v>96.95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92.52</v>
      </c>
      <c r="BH6" s="35">
        <f t="shared" si="7"/>
        <v>108.31</v>
      </c>
      <c r="BI6" s="35">
        <f t="shared" si="7"/>
        <v>78.180000000000007</v>
      </c>
      <c r="BJ6" s="35">
        <f t="shared" si="7"/>
        <v>43.02</v>
      </c>
      <c r="BK6" s="35">
        <f t="shared" si="7"/>
        <v>974.93</v>
      </c>
      <c r="BL6" s="35">
        <f t="shared" si="7"/>
        <v>855.8</v>
      </c>
      <c r="BM6" s="35">
        <f t="shared" si="7"/>
        <v>789.46</v>
      </c>
      <c r="BN6" s="35">
        <f t="shared" si="7"/>
        <v>826.83</v>
      </c>
      <c r="BO6" s="35">
        <f t="shared" si="7"/>
        <v>867.83</v>
      </c>
      <c r="BP6" s="34" t="str">
        <f>IF(BP7="","",IF(BP7="-","【-】","【"&amp;SUBSTITUTE(TEXT(BP7,"#,##0.00"),"-","△")&amp;"】"))</f>
        <v>【832.52】</v>
      </c>
      <c r="BQ6" s="35">
        <f>IF(BQ7="",NA(),BQ7)</f>
        <v>73.319999999999993</v>
      </c>
      <c r="BR6" s="35">
        <f t="shared" ref="BR6:BZ6" si="8">IF(BR7="",NA(),BR7)</f>
        <v>67.7</v>
      </c>
      <c r="BS6" s="35">
        <f t="shared" si="8"/>
        <v>72.540000000000006</v>
      </c>
      <c r="BT6" s="35">
        <f t="shared" si="8"/>
        <v>77.180000000000007</v>
      </c>
      <c r="BU6" s="35">
        <f t="shared" si="8"/>
        <v>84.42</v>
      </c>
      <c r="BV6" s="35">
        <f t="shared" si="8"/>
        <v>55.32</v>
      </c>
      <c r="BW6" s="35">
        <f t="shared" si="8"/>
        <v>59.8</v>
      </c>
      <c r="BX6" s="35">
        <f t="shared" si="8"/>
        <v>57.77</v>
      </c>
      <c r="BY6" s="35">
        <f t="shared" si="8"/>
        <v>57.31</v>
      </c>
      <c r="BZ6" s="35">
        <f t="shared" si="8"/>
        <v>57.08</v>
      </c>
      <c r="CA6" s="34" t="str">
        <f>IF(CA7="","",IF(CA7="-","【-】","【"&amp;SUBSTITUTE(TEXT(CA7,"#,##0.00"),"-","△")&amp;"】"))</f>
        <v>【60.94】</v>
      </c>
      <c r="CB6" s="35">
        <f>IF(CB7="",NA(),CB7)</f>
        <v>230.87</v>
      </c>
      <c r="CC6" s="35">
        <f t="shared" ref="CC6:CK6" si="9">IF(CC7="",NA(),CC7)</f>
        <v>249.79</v>
      </c>
      <c r="CD6" s="35">
        <f t="shared" si="9"/>
        <v>233.04</v>
      </c>
      <c r="CE6" s="35">
        <f t="shared" si="9"/>
        <v>220.69</v>
      </c>
      <c r="CF6" s="35">
        <f t="shared" si="9"/>
        <v>204.29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54.18</v>
      </c>
      <c r="CN6" s="35">
        <f t="shared" ref="CN6:CV6" si="10">IF(CN7="",NA(),CN7)</f>
        <v>50.8</v>
      </c>
      <c r="CO6" s="35">
        <f t="shared" si="10"/>
        <v>48.03</v>
      </c>
      <c r="CP6" s="35">
        <f t="shared" si="10"/>
        <v>54.34</v>
      </c>
      <c r="CQ6" s="35">
        <f t="shared" si="10"/>
        <v>54.43</v>
      </c>
      <c r="CR6" s="35">
        <f t="shared" si="10"/>
        <v>60.65</v>
      </c>
      <c r="CS6" s="35">
        <f t="shared" si="10"/>
        <v>51.75</v>
      </c>
      <c r="CT6" s="35">
        <f t="shared" si="10"/>
        <v>50.68</v>
      </c>
      <c r="CU6" s="35">
        <f t="shared" si="10"/>
        <v>50.14</v>
      </c>
      <c r="CV6" s="35">
        <f t="shared" si="10"/>
        <v>54.83</v>
      </c>
      <c r="CW6" s="34" t="str">
        <f>IF(CW7="","",IF(CW7="-","【-】","【"&amp;SUBSTITUTE(TEXT(CW7,"#,##0.00"),"-","△")&amp;"】"))</f>
        <v>【54.84】</v>
      </c>
      <c r="CX6" s="35">
        <f>IF(CX7="",NA(),CX7)</f>
        <v>78.89</v>
      </c>
      <c r="CY6" s="35">
        <f t="shared" ref="CY6:DG6" si="11">IF(CY7="",NA(),CY7)</f>
        <v>80.42</v>
      </c>
      <c r="CZ6" s="35">
        <f t="shared" si="11"/>
        <v>81.14</v>
      </c>
      <c r="DA6" s="35">
        <f t="shared" si="11"/>
        <v>82.57</v>
      </c>
      <c r="DB6" s="35">
        <f t="shared" si="11"/>
        <v>80.72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0.01</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82040</v>
      </c>
      <c r="D7" s="37">
        <v>47</v>
      </c>
      <c r="E7" s="37">
        <v>17</v>
      </c>
      <c r="F7" s="37">
        <v>5</v>
      </c>
      <c r="G7" s="37">
        <v>0</v>
      </c>
      <c r="H7" s="37" t="s">
        <v>99</v>
      </c>
      <c r="I7" s="37" t="s">
        <v>100</v>
      </c>
      <c r="J7" s="37" t="s">
        <v>101</v>
      </c>
      <c r="K7" s="37" t="s">
        <v>102</v>
      </c>
      <c r="L7" s="37" t="s">
        <v>103</v>
      </c>
      <c r="M7" s="37" t="s">
        <v>104</v>
      </c>
      <c r="N7" s="38" t="s">
        <v>105</v>
      </c>
      <c r="O7" s="38" t="s">
        <v>106</v>
      </c>
      <c r="P7" s="38">
        <v>8.18</v>
      </c>
      <c r="Q7" s="38">
        <v>81.150000000000006</v>
      </c>
      <c r="R7" s="38">
        <v>3190</v>
      </c>
      <c r="S7" s="38">
        <v>142260</v>
      </c>
      <c r="T7" s="38">
        <v>123.58</v>
      </c>
      <c r="U7" s="38">
        <v>1151.1600000000001</v>
      </c>
      <c r="V7" s="38">
        <v>11619</v>
      </c>
      <c r="W7" s="38">
        <v>6.9</v>
      </c>
      <c r="X7" s="38">
        <v>1683.91</v>
      </c>
      <c r="Y7" s="38">
        <v>97.74</v>
      </c>
      <c r="Z7" s="38">
        <v>93.12</v>
      </c>
      <c r="AA7" s="38">
        <v>93.41</v>
      </c>
      <c r="AB7" s="38">
        <v>95.3</v>
      </c>
      <c r="AC7" s="38">
        <v>96.95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92.52</v>
      </c>
      <c r="BH7" s="38">
        <v>108.31</v>
      </c>
      <c r="BI7" s="38">
        <v>78.180000000000007</v>
      </c>
      <c r="BJ7" s="38">
        <v>43.02</v>
      </c>
      <c r="BK7" s="38">
        <v>974.93</v>
      </c>
      <c r="BL7" s="38">
        <v>855.8</v>
      </c>
      <c r="BM7" s="38">
        <v>789.46</v>
      </c>
      <c r="BN7" s="38">
        <v>826.83</v>
      </c>
      <c r="BO7" s="38">
        <v>867.83</v>
      </c>
      <c r="BP7" s="38">
        <v>832.52</v>
      </c>
      <c r="BQ7" s="38">
        <v>73.319999999999993</v>
      </c>
      <c r="BR7" s="38">
        <v>67.7</v>
      </c>
      <c r="BS7" s="38">
        <v>72.540000000000006</v>
      </c>
      <c r="BT7" s="38">
        <v>77.180000000000007</v>
      </c>
      <c r="BU7" s="38">
        <v>84.42</v>
      </c>
      <c r="BV7" s="38">
        <v>55.32</v>
      </c>
      <c r="BW7" s="38">
        <v>59.8</v>
      </c>
      <c r="BX7" s="38">
        <v>57.77</v>
      </c>
      <c r="BY7" s="38">
        <v>57.31</v>
      </c>
      <c r="BZ7" s="38">
        <v>57.08</v>
      </c>
      <c r="CA7" s="38">
        <v>60.94</v>
      </c>
      <c r="CB7" s="38">
        <v>230.87</v>
      </c>
      <c r="CC7" s="38">
        <v>249.79</v>
      </c>
      <c r="CD7" s="38">
        <v>233.04</v>
      </c>
      <c r="CE7" s="38">
        <v>220.69</v>
      </c>
      <c r="CF7" s="38">
        <v>204.29</v>
      </c>
      <c r="CG7" s="38">
        <v>283.17</v>
      </c>
      <c r="CH7" s="38">
        <v>263.76</v>
      </c>
      <c r="CI7" s="38">
        <v>274.35000000000002</v>
      </c>
      <c r="CJ7" s="38">
        <v>273.52</v>
      </c>
      <c r="CK7" s="38">
        <v>274.99</v>
      </c>
      <c r="CL7" s="38">
        <v>253.04</v>
      </c>
      <c r="CM7" s="38">
        <v>54.18</v>
      </c>
      <c r="CN7" s="38">
        <v>50.8</v>
      </c>
      <c r="CO7" s="38">
        <v>48.03</v>
      </c>
      <c r="CP7" s="38">
        <v>54.34</v>
      </c>
      <c r="CQ7" s="38">
        <v>54.43</v>
      </c>
      <c r="CR7" s="38">
        <v>60.65</v>
      </c>
      <c r="CS7" s="38">
        <v>51.75</v>
      </c>
      <c r="CT7" s="38">
        <v>50.68</v>
      </c>
      <c r="CU7" s="38">
        <v>50.14</v>
      </c>
      <c r="CV7" s="38">
        <v>54.83</v>
      </c>
      <c r="CW7" s="38">
        <v>54.84</v>
      </c>
      <c r="CX7" s="38">
        <v>78.89</v>
      </c>
      <c r="CY7" s="38">
        <v>80.42</v>
      </c>
      <c r="CZ7" s="38">
        <v>81.14</v>
      </c>
      <c r="DA7" s="38">
        <v>82.57</v>
      </c>
      <c r="DB7" s="38">
        <v>80.72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0.01</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2022-01-28T00:51:14Z</cp:lastPrinted>
  <dcterms:created xsi:type="dcterms:W3CDTF">2021-12-03T07:56:10Z</dcterms:created>
  <dcterms:modified xsi:type="dcterms:W3CDTF">2022-02-14T04:51:48Z</dcterms:modified>
  <cp:category/>
</cp:coreProperties>
</file>