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YHRyqHSynzbIw9e1yxZZ9F3+oiT0/cRtuGpGJydwAPgnLvhdfEM/CPx3A02N7GzA3eNUVMr2UJjlwayvj1xIPA==" workbookSaltValue="T9HPu4DVPjPwbhH693rJ7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<sst xmlns="http://schemas.openxmlformats.org/spreadsheetml/2006/main" count="236" uniqueCount="119">
  <si>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</si>
  <si>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</si>
  <si>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</si>
  <si>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</si>
  <si>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</si>
  <si>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</si>
  <si>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</si>
  <si>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</si>
  <si>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</si>
  <si>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</si>
  <si>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</si>
  <si>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</si>
  <si>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</si>
  <si>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</si>
  <si>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</si>
  <si>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</si>
  <si>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</si>
  <si>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</si>
  <si>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</si>
  <si>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</si>
  <si>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</si>
  <si>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</si>
  <si>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</si>
  <si>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</si>
  <si>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</si>
  <si>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</si>
  <si>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</si>
  <si>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</si>
  <si>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</si>
  <si>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</si>
  <si>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</si>
  <si>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</si>
  <si>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</si>
  <si>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</si>
  <si>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</si>
  <si>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</si>
  <si>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</si>
  <si>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</si>
  <si>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</si>
  <si>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</si>
  <si>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</si>
  <si>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</si>
  <si>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</si>
  <si>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</si>
  <si>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</si>
  <si>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</si>
  <si>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</si>
  <si>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</si>
  <si>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</si>
  <si>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</si>
  <si>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</si>
  <si>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</si>
  <si>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</si>
  <si>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</si>
  <si>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</si>
  <si>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</si>
  <si>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</si>
  <si>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</si>
  <si>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</si>
  <si>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</si>
  <si>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</si>
  <si>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</si>
  <si>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</si>
  <si>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</si>
  <si>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</si>
  <si>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</si>
  <si>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</si>
  <si>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</si>
  <si>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</si>
  <si>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</si>
  <si>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</si>
  <si>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</si>
  <si>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</si>
  <si>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</si>
  <si>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</si>
  <si>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</si>
  <si>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</si>
  <si>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</si>
  <si>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</si>
  <si>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</si>
  <si>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</si>
  <si>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</si>
  <si>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</si>
  <si>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</si>
  <si>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</si>
  <si>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</si>
  <si>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</si>
  <si>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</si>
  <si>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</si>
  <si>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</si>
  <si>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</si>
  <si>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</si>
  <si>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</si>
  <si>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</si>
  <si>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</si>
  <si>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</si>
  <si>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</si>
  <si>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</si>
  <si>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</si>
  <si>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</si>
  <si>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</si>
  <si>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</si>
  <si>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</si>
  <si>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</si>
  <si>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</si>
  <si>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</si>
  <si>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</si>
  <si>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</si>
  <si>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</si>
  <si>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</si>
  <si>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</si>
  <si>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</si>
  <si>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</si>
  <si>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</si>
  <si>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</si>
  <si>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</si>
  <si>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が増加傾向にあることや類似団体平均と比較して低い水準で推移している企業債残高対事業規模比率を見ると、経営の健全性は保たれているといえる。また、経費回収率が類似団体平均と比較しても高い水準にあることと、汚水処理原価が類似団体平均と比較して低い水準にあることを見ると、経営の効率性も保たれているといえる。一方で、水洗化率についてはまだ低い水準となっているため、接続率向上のための啓発活動を継続的に実施する必要がある。今後は施設の老朽化や人口減少による使用料収入の減少が見込まれることから、経営戦略や広域化共同化に基づき計画的な施設管理を行うとともに経営基盤の強化を図る必要がある。</t>
    <rPh sb="254" eb="260">
      <t>コウイキカキョウドウカ</t>
    </rPh>
    <phoneticPr fontId="4"/>
  </si>
  <si>
    <t>③管渠改善率
今後、老朽化した管渠の更新工事が必要になってくるため、最適整備構想に基づき、管渠改善を図っていく。</t>
    <rPh sb="1" eb="3">
      <t>カンキョ</t>
    </rPh>
    <rPh sb="3" eb="5">
      <t>カイゼン</t>
    </rPh>
    <rPh sb="5" eb="6">
      <t>リツ</t>
    </rPh>
    <rPh sb="7" eb="9">
      <t>コンゴ</t>
    </rPh>
    <rPh sb="10" eb="12">
      <t>ロウキュウ</t>
    </rPh>
    <rPh sb="12" eb="13">
      <t>カ</t>
    </rPh>
    <rPh sb="15" eb="17">
      <t>カンキョ</t>
    </rPh>
    <rPh sb="18" eb="22">
      <t>コウシンコウジ</t>
    </rPh>
    <rPh sb="23" eb="25">
      <t>ヒツヨウ</t>
    </rPh>
    <rPh sb="34" eb="40">
      <t>サイテキセイビコウソウ</t>
    </rPh>
    <rPh sb="41" eb="42">
      <t>モト</t>
    </rPh>
    <rPh sb="45" eb="49">
      <t>カンキョカイゼン</t>
    </rPh>
    <rPh sb="50" eb="51">
      <t>ハカ</t>
    </rPh>
    <phoneticPr fontId="4"/>
  </si>
  <si>
    <t>①収益的収支比率
使用料収入が増加していることと地方債利息の減少に伴う総費用の減少により、令和3年度は3.95ポイント上昇となった。
④企業債残高対事業規模比率
類似団体平均と比較して低い水準で推移している。令和3年度は4.39ポイント上昇となった。
⑤経費回収率
類似団体平均と比較して高い水準で推移している。使用料収入は増加傾向にあるものの、引き続き経費回収率の向上に向けて更なる収益確保と経費見直しを図る必要がある。令和3年度は、0.91ポイント上昇となった。
⑥汚水処理原価
近年減少傾向であり、類似団体平均と比較して低い水準で推移している。令和3年度は、1.07ポイント減少となった。
⑦施設利用率
類似団体平均と比較して低い水準となっている。令和3年度は処理水量の減により、6.86ポイント減少となった。
⑧水洗化率
類似団体平均と比較すると低い水準で推移している。令和3年度は1.51ポイント上昇し、引き続き水洗化率100％達成に向けて下水道接続促進を努めていく。</t>
    <rPh sb="1" eb="4">
      <t>シュウエキテキ</t>
    </rPh>
    <rPh sb="4" eb="6">
      <t>シュウシ</t>
    </rPh>
    <rPh sb="6" eb="8">
      <t>ヒリツ</t>
    </rPh>
    <rPh sb="9" eb="12">
      <t>シヨウリョウ</t>
    </rPh>
    <rPh sb="12" eb="14">
      <t>シュウニュウ</t>
    </rPh>
    <rPh sb="15" eb="17">
      <t>ゾウカ</t>
    </rPh>
    <rPh sb="24" eb="27">
      <t>チホウサイ</t>
    </rPh>
    <rPh sb="27" eb="29">
      <t>リソク</t>
    </rPh>
    <rPh sb="35" eb="38">
      <t>ソウヒヨウ</t>
    </rPh>
    <rPh sb="39" eb="41">
      <t>ゲンショウ</t>
    </rPh>
    <rPh sb="45" eb="47">
      <t>レイワ</t>
    </rPh>
    <rPh sb="48" eb="50">
      <t>ネンド</t>
    </rPh>
    <rPh sb="59" eb="61">
      <t>ジョウショウ</t>
    </rPh>
    <rPh sb="68" eb="70">
      <t>キギョウ</t>
    </rPh>
    <rPh sb="70" eb="71">
      <t>サイ</t>
    </rPh>
    <rPh sb="71" eb="73">
      <t>ザンダカ</t>
    </rPh>
    <rPh sb="73" eb="74">
      <t>タイ</t>
    </rPh>
    <rPh sb="74" eb="76">
      <t>ジギョウ</t>
    </rPh>
    <rPh sb="76" eb="78">
      <t>キボ</t>
    </rPh>
    <rPh sb="78" eb="80">
      <t>ヒリツ</t>
    </rPh>
    <rPh sb="81" eb="83">
      <t>ルイジ</t>
    </rPh>
    <rPh sb="83" eb="85">
      <t>ダンタイ</t>
    </rPh>
    <rPh sb="85" eb="87">
      <t>ヘイキン</t>
    </rPh>
    <rPh sb="88" eb="90">
      <t>ヒカク</t>
    </rPh>
    <rPh sb="92" eb="93">
      <t>ヒク</t>
    </rPh>
    <rPh sb="94" eb="96">
      <t>スイジュン</t>
    </rPh>
    <rPh sb="97" eb="99">
      <t>スイイ</t>
    </rPh>
    <rPh sb="104" eb="106">
      <t>レイワ</t>
    </rPh>
    <rPh sb="118" eb="120">
      <t>ジョウショウ</t>
    </rPh>
    <rPh sb="127" eb="129">
      <t>ケイヒ</t>
    </rPh>
    <rPh sb="129" eb="131">
      <t>カイシュウ</t>
    </rPh>
    <rPh sb="131" eb="132">
      <t>リツ</t>
    </rPh>
    <rPh sb="133" eb="135">
      <t>ルイジ</t>
    </rPh>
    <rPh sb="135" eb="137">
      <t>ダンタイ</t>
    </rPh>
    <rPh sb="137" eb="139">
      <t>ヘイキン</t>
    </rPh>
    <rPh sb="140" eb="142">
      <t>ヒカク</t>
    </rPh>
    <rPh sb="144" eb="145">
      <t>タカ</t>
    </rPh>
    <rPh sb="146" eb="148">
      <t>スイジュン</t>
    </rPh>
    <rPh sb="149" eb="151">
      <t>スイイ</t>
    </rPh>
    <rPh sb="156" eb="161">
      <t>シヨウリョウシュウニュウ</t>
    </rPh>
    <rPh sb="162" eb="166">
      <t>ゾウカケイコウ</t>
    </rPh>
    <rPh sb="173" eb="174">
      <t>ヒ</t>
    </rPh>
    <rPh sb="175" eb="176">
      <t>ツヅ</t>
    </rPh>
    <rPh sb="177" eb="179">
      <t>ケイヒ</t>
    </rPh>
    <rPh sb="179" eb="182">
      <t>カイシュウリツ</t>
    </rPh>
    <rPh sb="183" eb="185">
      <t>コウジョウ</t>
    </rPh>
    <rPh sb="186" eb="187">
      <t>ム</t>
    </rPh>
    <rPh sb="189" eb="190">
      <t>サラ</t>
    </rPh>
    <rPh sb="192" eb="196">
      <t>シュウエキカクホ</t>
    </rPh>
    <rPh sb="197" eb="201">
      <t>ケイヒミナオ</t>
    </rPh>
    <rPh sb="203" eb="204">
      <t>ハカ</t>
    </rPh>
    <rPh sb="205" eb="207">
      <t>ヒツヨウ</t>
    </rPh>
    <rPh sb="211" eb="213">
      <t>レイワ</t>
    </rPh>
    <rPh sb="214" eb="216">
      <t>ネンド</t>
    </rPh>
    <rPh sb="226" eb="228">
      <t>ジョウショウ</t>
    </rPh>
    <rPh sb="235" eb="237">
      <t>オスイ</t>
    </rPh>
    <rPh sb="237" eb="239">
      <t>ショリ</t>
    </rPh>
    <rPh sb="239" eb="241">
      <t>ゲンカ</t>
    </rPh>
    <rPh sb="242" eb="244">
      <t>キンネン</t>
    </rPh>
    <rPh sb="244" eb="246">
      <t>ゲンショウ</t>
    </rPh>
    <rPh sb="246" eb="248">
      <t>ケイコウ</t>
    </rPh>
    <rPh sb="252" eb="254">
      <t>ルイジ</t>
    </rPh>
    <rPh sb="254" eb="256">
      <t>ダンタイ</t>
    </rPh>
    <rPh sb="256" eb="258">
      <t>ヘイキン</t>
    </rPh>
    <rPh sb="259" eb="261">
      <t>ヒカク</t>
    </rPh>
    <rPh sb="263" eb="264">
      <t>ヒク</t>
    </rPh>
    <rPh sb="265" eb="267">
      <t>スイジュン</t>
    </rPh>
    <rPh sb="268" eb="270">
      <t>スイイ</t>
    </rPh>
    <rPh sb="275" eb="277">
      <t>レイワ</t>
    </rPh>
    <rPh sb="278" eb="280">
      <t>ネンド</t>
    </rPh>
    <rPh sb="290" eb="292">
      <t>ゲンショウ</t>
    </rPh>
    <rPh sb="299" eb="301">
      <t>シセツ</t>
    </rPh>
    <rPh sb="301" eb="303">
      <t>リヨウ</t>
    </rPh>
    <rPh sb="303" eb="304">
      <t>リツ</t>
    </rPh>
    <rPh sb="305" eb="307">
      <t>ルイジ</t>
    </rPh>
    <rPh sb="307" eb="309">
      <t>ダンタイ</t>
    </rPh>
    <rPh sb="309" eb="311">
      <t>ヘイキン</t>
    </rPh>
    <rPh sb="312" eb="314">
      <t>ヒカク</t>
    </rPh>
    <rPh sb="316" eb="317">
      <t>ヒク</t>
    </rPh>
    <rPh sb="318" eb="320">
      <t>スイジュン</t>
    </rPh>
    <rPh sb="327" eb="329">
      <t>レイワ</t>
    </rPh>
    <rPh sb="330" eb="332">
      <t>ネンド</t>
    </rPh>
    <rPh sb="333" eb="335">
      <t>ショリ</t>
    </rPh>
    <rPh sb="335" eb="337">
      <t>スイリョウ</t>
    </rPh>
    <rPh sb="338" eb="339">
      <t>ゲン</t>
    </rPh>
    <rPh sb="351" eb="353">
      <t>ゲンショウ</t>
    </rPh>
    <rPh sb="360" eb="363">
      <t>スイセンカ</t>
    </rPh>
    <rPh sb="363" eb="364">
      <t>リツ</t>
    </rPh>
    <rPh sb="389" eb="391">
      <t>レイワ</t>
    </rPh>
    <rPh sb="392" eb="394">
      <t>ネンド</t>
    </rPh>
    <rPh sb="403" eb="405">
      <t>ジョウショウ</t>
    </rPh>
    <rPh sb="407" eb="408">
      <t>ヒ</t>
    </rPh>
    <rPh sb="409" eb="410">
      <t>ツヅ</t>
    </rPh>
    <rPh sb="411" eb="415">
      <t>スイセンカリツ</t>
    </rPh>
    <rPh sb="419" eb="421">
      <t>タッセイ</t>
    </rPh>
    <rPh sb="422" eb="423">
      <t>ム</t>
    </rPh>
    <rPh sb="425" eb="432">
      <t>ゲスイドウセツゾクソクシン</t>
    </rPh>
    <rPh sb="433" eb="4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</si>
</sst>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0D97-482B-A581-D841B18E3C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D97-482B-A581-D841B18E3C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50.8</c:v>
                </c:pt>
                <c:pt idx="1">
                  <c:v>48.03</c:v>
                </c:pt>
                <c:pt idx="2">
                  <c:v>54.34</c:v>
                </c:pt>
                <c:pt idx="3">
                  <c:v>54.43</c:v>
                </c:pt>
                <c:pt idx="4">
                  <c:v>50.76</c:v>
                </c:pt>
              </c:numCache>
            </c:numRef>
          </c:val>
          <c:extLst>
            <c:ext xmlns:c16="http://schemas.microsoft.com/office/drawing/2014/chart" uri="{C3380CC4-5D6E-409C-BE32-E72D297353CC}">
              <c16:uniqueId val="{00000000-DE06-4252-B300-D49CF1483F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E06-4252-B300-D49CF1483F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80.42</c:v>
                </c:pt>
                <c:pt idx="1">
                  <c:v>81.14</c:v>
                </c:pt>
                <c:pt idx="2">
                  <c:v>82.57</c:v>
                </c:pt>
                <c:pt idx="3">
                  <c:v>80.72</c:v>
                </c:pt>
                <c:pt idx="4">
                  <c:v>82.23</c:v>
                </c:pt>
              </c:numCache>
            </c:numRef>
          </c:val>
          <c:extLst>
            <c:ext xmlns:c16="http://schemas.microsoft.com/office/drawing/2014/chart" uri="{C3380CC4-5D6E-409C-BE32-E72D297353CC}">
              <c16:uniqueId val="{00000000-A368-47BA-A63E-44E4E146E0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368-47BA-A63E-44E4E146E0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93.12</c:v>
                </c:pt>
                <c:pt idx="1">
                  <c:v>93.41</c:v>
                </c:pt>
                <c:pt idx="2">
                  <c:v>95.3</c:v>
                </c:pt>
                <c:pt idx="3">
                  <c:v>96.95</c:v>
                </c:pt>
                <c:pt idx="4">
                  <c:v>100.9</c:v>
                </c:pt>
              </c:numCache>
            </c:numRef>
          </c:val>
          <c:extLst>
            <c:ext xmlns:c16="http://schemas.microsoft.com/office/drawing/2014/chart" uri="{C3380CC4-5D6E-409C-BE32-E72D297353CC}">
              <c16:uniqueId val="{00000000-56A1-4DE7-8FA0-16673D09F3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1-4DE7-8FA0-16673D09F3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C0-4C0C-BF64-2AF4FEEA9E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0-4C0C-BF64-2AF4FEEA9E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3A-4FF5-B5FF-F311527317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3A-4FF5-B5FF-F311527317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7-46D0-875C-042AD831F5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7-46D0-875C-042AD831F5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0-4C74-98E4-8812D8A17F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0-4C74-98E4-8812D8A17F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92.52</c:v>
                </c:pt>
                <c:pt idx="1">
                  <c:v>108.31</c:v>
                </c:pt>
                <c:pt idx="2">
                  <c:v>78.180000000000007</c:v>
                </c:pt>
                <c:pt idx="3">
                  <c:v>43.02</c:v>
                </c:pt>
                <c:pt idx="4">
                  <c:v>47.41</c:v>
                </c:pt>
              </c:numCache>
            </c:numRef>
          </c:val>
          <c:extLst>
            <c:ext xmlns:c16="http://schemas.microsoft.com/office/drawing/2014/chart" uri="{C3380CC4-5D6E-409C-BE32-E72D297353CC}">
              <c16:uniqueId val="{00000000-2AAE-49AC-8928-0ACA4AB97F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AAE-49AC-8928-0ACA4AB97F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67.7</c:v>
                </c:pt>
                <c:pt idx="1">
                  <c:v>72.540000000000006</c:v>
                </c:pt>
                <c:pt idx="2">
                  <c:v>77.180000000000007</c:v>
                </c:pt>
                <c:pt idx="3">
                  <c:v>84.42</c:v>
                </c:pt>
                <c:pt idx="4">
                  <c:v>85.33</c:v>
                </c:pt>
              </c:numCache>
            </c:numRef>
          </c:val>
          <c:extLst>
            <c:ext xmlns:c16="http://schemas.microsoft.com/office/drawing/2014/chart" uri="{C3380CC4-5D6E-409C-BE32-E72D297353CC}">
              <c16:uniqueId val="{00000000-060F-4147-800F-B46786CCFF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60F-4147-800F-B46786CCFF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249.79</c:v>
                </c:pt>
                <c:pt idx="1">
                  <c:v>233.04</c:v>
                </c:pt>
                <c:pt idx="2">
                  <c:v>220.69</c:v>
                </c:pt>
                <c:pt idx="3">
                  <c:v>204.29</c:v>
                </c:pt>
                <c:pt idx="4">
                  <c:v>203.22</c:v>
                </c:pt>
              </c:numCache>
            </c:numRef>
          </c:val>
          <c:extLst>
            <c:ext xmlns:c16="http://schemas.microsoft.com/office/drawing/2014/chart" uri="{C3380CC4-5D6E-409C-BE32-E72D297353CC}">
              <c16:uniqueId val="{00000000-2CF5-4E05-9027-9E9D62D261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CF5-4E05-9027-9E9D62D261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F36" sqref="BF36"/>
    </sheetView>
  </sheetViews>
  <sheetFormatPr defaultColWidth="2.625" defaultRowHeight="13.5" x14ac:dyDescent="0.15"/>
  <cols>
    <col min="1" max="1" width="2.625" customWidth="1"/>
    <col min="2" max="62" width="3.75" customWidth="1"/>
    <col min="64" max="77" width="3.125" customWidth="1"/>
    <col min="78" max="78" width="6.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古河市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141371</v>
      </c>
      <c r="AM8" s="42"/>
      <c r="AN8" s="42"/>
      <c r="AO8" s="42"/>
      <c r="AP8" s="42"/>
      <c r="AQ8" s="42"/>
      <c r="AR8" s="42"/>
      <c r="AS8" s="42"/>
      <c r="AT8" s="35">
        <f>データ!T6</f>
        <v>123.58</v>
      </c>
      <c r="AU8" s="35"/>
      <c r="AV8" s="35"/>
      <c r="AW8" s="35"/>
      <c r="AX8" s="35"/>
      <c r="AY8" s="35"/>
      <c r="AZ8" s="35"/>
      <c r="BA8" s="35"/>
      <c r="BB8" s="35">
        <f>データ!U6</f>
        <v>1143.96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8.1199999999999992</v>
      </c>
      <c r="Q10" s="35"/>
      <c r="R10" s="35"/>
      <c r="S10" s="35"/>
      <c r="T10" s="35"/>
      <c r="U10" s="35"/>
      <c r="V10" s="35"/>
      <c r="W10" s="35">
        <f>データ!Q6</f>
        <v>87.53</v>
      </c>
      <c r="X10" s="35"/>
      <c r="Y10" s="35"/>
      <c r="Z10" s="35"/>
      <c r="AA10" s="35"/>
      <c r="AB10" s="35"/>
      <c r="AC10" s="35"/>
      <c r="AD10" s="42">
        <f>データ!R6</f>
        <v>3190</v>
      </c>
      <c r="AE10" s="42"/>
      <c r="AF10" s="42"/>
      <c r="AG10" s="42"/>
      <c r="AH10" s="42"/>
      <c r="AI10" s="42"/>
      <c r="AJ10" s="42"/>
      <c r="AK10" s="2"/>
      <c r="AL10" s="42">
        <f>データ!V6</f>
        <v>11465</v>
      </c>
      <c r="AM10" s="42"/>
      <c r="AN10" s="42"/>
      <c r="AO10" s="42"/>
      <c r="AP10" s="42"/>
      <c r="AQ10" s="42"/>
      <c r="AR10" s="42"/>
      <c r="AS10" s="42"/>
      <c r="AT10" s="35">
        <f>データ!W6</f>
        <v>6.9</v>
      </c>
      <c r="AU10" s="35"/>
      <c r="AV10" s="35"/>
      <c r="AW10" s="35"/>
      <c r="AX10" s="35"/>
      <c r="AY10" s="35"/>
      <c r="AZ10" s="35"/>
      <c r="BA10" s="35"/>
      <c r="BB10" s="35">
        <f>データ!X6</f>
        <v>1661.59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4LoAQwOYf7f9C7IXzcIW6nN0w1/FgA8DE9rgR3hQKYfyjPcK2QJ0MQFrs2re2ED82wZGcVKnYIob3U+ii1O3ng==" saltValue="7EjiYaGvtpDX83k3Cy2I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82040</v>
      </c>
      <c r="D6" s="19">
        <f t="shared" si="3"/>
        <v>47</v>
      </c>
      <c r="E6" s="19">
        <f t="shared" si="3"/>
        <v>17</v>
      </c>
      <c r="F6" s="19">
        <f t="shared" si="3"/>
        <v>5</v>
      </c>
      <c r="G6" s="19">
        <f t="shared" si="3"/>
        <v>0</v>
      </c>
      <c r="H6" s="19" t="str">
        <f t="shared" si="3"/>
        <v>茨城県　古河市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8.1199999999999992</v>
      </c>
      <c r="Q6" s="20">
        <f t="shared" si="3"/>
        <v>87.53</v>
      </c>
      <c r="R6" s="20">
        <f t="shared" si="3"/>
        <v>3190</v>
      </c>
      <c r="S6" s="20">
        <f t="shared" si="3"/>
        <v>141371</v>
      </c>
      <c r="T6" s="20">
        <f t="shared" si="3"/>
        <v>123.58</v>
      </c>
      <c r="U6" s="20">
        <f t="shared" si="3"/>
        <v>1143.96</v>
      </c>
      <c r="V6" s="20">
        <f t="shared" si="3"/>
        <v>11465</v>
      </c>
      <c r="W6" s="20">
        <f t="shared" si="3"/>
        <v>6.9</v>
      </c>
      <c r="X6" s="20">
        <f t="shared" si="3"/>
        <v>1661.59</v>
      </c>
      <c r="Y6" s="21">
        <f>IF(Y7="",NA(),Y7)</f>
        <v>93.12</v>
      </c>
      <c r="Z6" s="21">
        <f t="shared" ref="Z6:AH6" si="4">IF(Z7="",NA(),Z7)</f>
        <v>93.41</v>
      </c>
      <c r="AA6" s="21">
        <f t="shared" si="4"/>
        <v>95.3</v>
      </c>
      <c r="AB6" s="21">
        <f t="shared" si="4"/>
        <v>96.95</v>
      </c>
      <c r="AC6" s="21">
        <f t="shared" si="4"/>
        <v>100.9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92.52</v>
      </c>
      <c r="BG6" s="21">
        <f t="shared" ref="BG6:BO6" si="7">IF(BG7="",NA(),BG7)</f>
        <v>108.31</v>
      </c>
      <c r="BH6" s="21">
        <f t="shared" si="7"/>
        <v>78.180000000000007</v>
      </c>
      <c r="BI6" s="21">
        <f t="shared" si="7"/>
        <v>43.02</v>
      </c>
      <c r="BJ6" s="21">
        <f t="shared" si="7"/>
        <v>47.41</v>
      </c>
      <c r="BK6" s="21">
        <f t="shared" si="7"/>
        <v>855.8</v>
      </c>
      <c r="BL6" s="21">
        <f t="shared" si="7"/>
        <v>789.46</v>
      </c>
      <c r="BM6" s="21">
        <f t="shared" si="7"/>
        <v>826.83</v>
      </c>
      <c r="BN6" s="21">
        <f t="shared" si="7"/>
        <v>867.83</v>
      </c>
      <c r="BO6" s="21">
        <f t="shared" si="7"/>
        <v>791.76</v>
      </c>
      <c r="BP6" s="20" t="str">
        <f>IF(BP7="","",IF(BP7="-","【-】","【"&amp;SUBSTITUTE(TEXT(BP7,"#,##0.00"),"-","△")&amp;"】"))</f>
        <v>【786.37】</v>
      </c>
      <c r="BQ6" s="21">
        <f>IF(BQ7="",NA(),BQ7)</f>
        <v>67.7</v>
      </c>
      <c r="BR6" s="21">
        <f t="shared" ref="BR6:BZ6" si="8">IF(BR7="",NA(),BR7)</f>
        <v>72.540000000000006</v>
      </c>
      <c r="BS6" s="21">
        <f t="shared" si="8"/>
        <v>77.180000000000007</v>
      </c>
      <c r="BT6" s="21">
        <f t="shared" si="8"/>
        <v>84.42</v>
      </c>
      <c r="BU6" s="21">
        <f t="shared" si="8"/>
        <v>85.33</v>
      </c>
      <c r="BV6" s="21">
        <f t="shared" si="8"/>
        <v>59.8</v>
      </c>
      <c r="BW6" s="21">
        <f t="shared" si="8"/>
        <v>57.77</v>
      </c>
      <c r="BX6" s="21">
        <f t="shared" si="8"/>
        <v>57.31</v>
      </c>
      <c r="BY6" s="21">
        <f t="shared" si="8"/>
        <v>57.08</v>
      </c>
      <c r="BZ6" s="21">
        <f t="shared" si="8"/>
        <v>56.26</v>
      </c>
      <c r="CA6" s="20" t="str">
        <f>IF(CA7="","",IF(CA7="-","【-】","【"&amp;SUBSTITUTE(TEXT(CA7,"#,##0.00"),"-","△")&amp;"】"))</f>
        <v>【60.65】</v>
      </c>
      <c r="CB6" s="21">
        <f>IF(CB7="",NA(),CB7)</f>
        <v>249.79</v>
      </c>
      <c r="CC6" s="21">
        <f t="shared" ref="CC6:CK6" si="9">IF(CC7="",NA(),CC7)</f>
        <v>233.04</v>
      </c>
      <c r="CD6" s="21">
        <f t="shared" si="9"/>
        <v>220.69</v>
      </c>
      <c r="CE6" s="21">
        <f t="shared" si="9"/>
        <v>204.29</v>
      </c>
      <c r="CF6" s="21">
        <f t="shared" si="9"/>
        <v>203.22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50.8</v>
      </c>
      <c r="CN6" s="21">
        <f t="shared" ref="CN6:CV6" si="10">IF(CN7="",NA(),CN7)</f>
        <v>48.03</v>
      </c>
      <c r="CO6" s="21">
        <f t="shared" si="10"/>
        <v>54.34</v>
      </c>
      <c r="CP6" s="21">
        <f t="shared" si="10"/>
        <v>54.43</v>
      </c>
      <c r="CQ6" s="21">
        <f t="shared" si="10"/>
        <v>50.76</v>
      </c>
      <c r="CR6" s="21">
        <f t="shared" si="10"/>
        <v>51.75</v>
      </c>
      <c r="CS6" s="21">
        <f t="shared" si="10"/>
        <v>50.68</v>
      </c>
      <c r="CT6" s="21">
        <f t="shared" si="10"/>
        <v>50.14</v>
      </c>
      <c r="CU6" s="21">
        <f t="shared" si="10"/>
        <v>54.83</v>
      </c>
      <c r="CV6" s="21">
        <f t="shared" si="10"/>
        <v>66.53</v>
      </c>
      <c r="CW6" s="20" t="str">
        <f>IF(CW7="","",IF(CW7="-","【-】","【"&amp;SUBSTITUTE(TEXT(CW7,"#,##0.00"),"-","△")&amp;"】"))</f>
        <v>【61.14】</v>
      </c>
      <c r="CX6" s="21">
        <f>IF(CX7="",NA(),CX7)</f>
        <v>80.42</v>
      </c>
      <c r="CY6" s="21">
        <f t="shared" ref="CY6:DG6" si="11">IF(CY7="",NA(),CY7)</f>
        <v>81.14</v>
      </c>
      <c r="CZ6" s="21">
        <f t="shared" si="11"/>
        <v>82.57</v>
      </c>
      <c r="DA6" s="21">
        <f t="shared" si="11"/>
        <v>80.72</v>
      </c>
      <c r="DB6" s="21">
        <f t="shared" si="11"/>
        <v>82.23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0.01</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82040</v>
      </c>
      <c r="D7" s="23">
        <v>47</v>
      </c>
      <c r="E7" s="23">
        <v>17</v>
      </c>
      <c r="F7" s="23">
        <v>5</v>
      </c>
      <c r="G7" s="23">
        <v>0</v>
      </c>
      <c r="H7" s="23" t="s">
        <v>97</v>
      </c>
      <c r="I7" s="23" t="s">
        <v>98</v>
      </c>
      <c r="J7" s="23" t="s">
        <v>99</v>
      </c>
      <c r="K7" s="23" t="s">
        <v>100</v>
      </c>
      <c r="L7" s="23" t="s">
        <v>101</v>
      </c>
      <c r="M7" s="23" t="s">
        <v>102</v>
      </c>
      <c r="N7" s="24" t="s">
        <v>103</v>
      </c>
      <c r="O7" s="24" t="s">
        <v>104</v>
      </c>
      <c r="P7" s="24">
        <v>8.1199999999999992</v>
      </c>
      <c r="Q7" s="24">
        <v>87.53</v>
      </c>
      <c r="R7" s="24">
        <v>3190</v>
      </c>
      <c r="S7" s="24">
        <v>141371</v>
      </c>
      <c r="T7" s="24">
        <v>123.58</v>
      </c>
      <c r="U7" s="24">
        <v>1143.96</v>
      </c>
      <c r="V7" s="24">
        <v>11465</v>
      </c>
      <c r="W7" s="24">
        <v>6.9</v>
      </c>
      <c r="X7" s="24">
        <v>1661.59</v>
      </c>
      <c r="Y7" s="24">
        <v>93.12</v>
      </c>
      <c r="Z7" s="24">
        <v>93.41</v>
      </c>
      <c r="AA7" s="24">
        <v>95.3</v>
      </c>
      <c r="AB7" s="24">
        <v>96.95</v>
      </c>
      <c r="AC7" s="24">
        <v>100.9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92.52</v>
      </c>
      <c r="BG7" s="24">
        <v>108.31</v>
      </c>
      <c r="BH7" s="24">
        <v>78.180000000000007</v>
      </c>
      <c r="BI7" s="24">
        <v>43.02</v>
      </c>
      <c r="BJ7" s="24">
        <v>47.41</v>
      </c>
      <c r="BK7" s="24">
        <v>855.8</v>
      </c>
      <c r="BL7" s="24">
        <v>789.46</v>
      </c>
      <c r="BM7" s="24">
        <v>826.83</v>
      </c>
      <c r="BN7" s="24">
        <v>867.83</v>
      </c>
      <c r="BO7" s="24">
        <v>791.76</v>
      </c>
      <c r="BP7" s="24">
        <v>786.37</v>
      </c>
      <c r="BQ7" s="24">
        <v>67.7</v>
      </c>
      <c r="BR7" s="24">
        <v>72.540000000000006</v>
      </c>
      <c r="BS7" s="24">
        <v>77.180000000000007</v>
      </c>
      <c r="BT7" s="24">
        <v>84.42</v>
      </c>
      <c r="BU7" s="24">
        <v>85.33</v>
      </c>
      <c r="BV7" s="24">
        <v>59.8</v>
      </c>
      <c r="BW7" s="24">
        <v>57.77</v>
      </c>
      <c r="BX7" s="24">
        <v>57.31</v>
      </c>
      <c r="BY7" s="24">
        <v>57.08</v>
      </c>
      <c r="BZ7" s="24">
        <v>56.26</v>
      </c>
      <c r="CA7" s="24">
        <v>60.65</v>
      </c>
      <c r="CB7" s="24">
        <v>249.79</v>
      </c>
      <c r="CC7" s="24">
        <v>233.04</v>
      </c>
      <c r="CD7" s="24">
        <v>220.69</v>
      </c>
      <c r="CE7" s="24">
        <v>204.29</v>
      </c>
      <c r="CF7" s="24">
        <v>203.22</v>
      </c>
      <c r="CG7" s="24">
        <v>263.76</v>
      </c>
      <c r="CH7" s="24">
        <v>274.35000000000002</v>
      </c>
      <c r="CI7" s="24">
        <v>273.52</v>
      </c>
      <c r="CJ7" s="24">
        <v>274.99</v>
      </c>
      <c r="CK7" s="24">
        <v>282.08999999999997</v>
      </c>
      <c r="CL7" s="24">
        <v>256.97000000000003</v>
      </c>
      <c r="CM7" s="24">
        <v>50.8</v>
      </c>
      <c r="CN7" s="24">
        <v>48.03</v>
      </c>
      <c r="CO7" s="24">
        <v>54.34</v>
      </c>
      <c r="CP7" s="24">
        <v>54.43</v>
      </c>
      <c r="CQ7" s="24">
        <v>50.76</v>
      </c>
      <c r="CR7" s="24">
        <v>51.75</v>
      </c>
      <c r="CS7" s="24">
        <v>50.68</v>
      </c>
      <c r="CT7" s="24">
        <v>50.14</v>
      </c>
      <c r="CU7" s="24">
        <v>54.83</v>
      </c>
      <c r="CV7" s="24">
        <v>66.53</v>
      </c>
      <c r="CW7" s="24">
        <v>61.14</v>
      </c>
      <c r="CX7" s="24">
        <v>80.42</v>
      </c>
      <c r="CY7" s="24">
        <v>81.14</v>
      </c>
      <c r="CZ7" s="24">
        <v>82.57</v>
      </c>
      <c r="DA7" s="24">
        <v>80.72</v>
      </c>
      <c r="DB7" s="24">
        <v>82.23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0.01</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2023-01-27T00:30:02Z</cp:lastPrinted>
  <dcterms:created xsi:type="dcterms:W3CDTF">2022-12-01T01:55:39Z</dcterms:created>
  <dcterms:modified xsi:type="dcterms:W3CDTF">2023-02-08T01:37:26Z</dcterms:modified>
  <cp:category/>
</cp:coreProperties>
</file>