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3_土浦市\"/>
    </mc:Choice>
  </mc:AlternateContent>
  <workbookProtection workbookAlgorithmName="SHA-512" workbookHashValue="FjihA5Xj+uqOftUNnYC0pNmaCu10GLtNqDyVTz7LFNjvTpIm0DH81Csa6ZwzbYvfFKVgCHC2yp7svBonmwNPYw==" workbookSaltValue="qEJlI9Ez8FR+8ZPQNBxCoQ=="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<sst xmlns="http://schemas.openxmlformats.org/spreadsheetml/2006/main" count="299" uniqueCount="117">
  <si>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</si>
  <si>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</si>
  <si>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</si>
  <si>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</si>
  <si>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</si>
  <si>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</si>
  <si>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</si>
  <si>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</si>
  <si>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</si>
  <si>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</si>
  <si>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</si>
  <si>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</si>
  <si>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</si>
  <si>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</si>
  <si>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</si>
  <si>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</si>
  <si>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</si>
  <si>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</si>
  <si>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</si>
  <si>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</si>
  <si>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</si>
  <si>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</si>
  <si>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</si>
  <si>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</si>
  <si>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</si>
  <si>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</si>
  <si>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</si>
  <si>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</si>
  <si>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</si>
  <si>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</si>
  <si>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</si>
  <si>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</si>
  <si>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</si>
  <si>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</si>
  <si>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</si>
  <si>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</si>
  <si>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</si>
  <si>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</si>
  <si>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</si>
  <si>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</si>
  <si>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</si>
  <si>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</si>
  <si>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</si>
  <si>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</si>
  <si>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</si>
  <si>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</si>
  <si>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</si>
  <si>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</si>
  <si>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</si>
  <si>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</si>
  <si>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</si>
  <si>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</si>
  <si>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</si>
  <si>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</si>
  <si>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</si>
  <si>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</si>
  <si>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</si>
  <si>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</si>
  <si>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</si>
  <si>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</si>
  <si>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</si>
  <si>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</si>
  <si>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</si>
  <si>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</si>
  <si>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</si>
  <si>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</si>
  <si>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</si>
  <si>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</si>
  <si>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</si>
  <si>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</si>
  <si>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</si>
  <si>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</si>
  <si>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</si>
  <si>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</si>
  <si>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</si>
  <si>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</si>
  <si>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</si>
  <si>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</si>
  <si>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</si>
  <si>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</si>
  <si>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</si>
  <si>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</si>
  <si>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</si>
  <si>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</si>
  <si>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</si>
  <si>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</si>
  <si>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</si>
  <si>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</si>
  <si>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</si>
  <si>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</si>
  <si>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</si>
  <si>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</si>
  <si>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</si>
  <si>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</si>
  <si>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</si>
  <si>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</si>
  <si>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</si>
  <si>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</si>
  <si>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</si>
  <si>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</si>
  <si>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</si>
  <si>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</si>
  <si>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</si>
  <si>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</si>
  <si>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</si>
  <si>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</si>
  <si>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</si>
  <si>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</si>
  <si>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</si>
  <si>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</si>
  <si>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</si>
  <si>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</si>
  <si>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</si>
  <si>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</si>
  <si>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100％を上回っているが、維持管理費の増加により前年度比△2.27％となっており、更なる収益の向上と費用の削減に努める。
②累積欠損金比率
　0％であり欠損金は発生していない。
③流動比率
　前年度から6.16％改善しており、引き続き、短期的な支払能力を高めるため、内部留保資金を確保する。
④企業債残高対事業規模比率
　計画的な企業債償還により、企業債残高は減少しており、財務状況は比較的健全であるといえる。
⑤経費回収率
　汚水処理費は下水道使用料で概ね賄えているが、不足分は一般会計繰入金で補っており、収益構造の改善が求められる。
⑥汚水処理原価
　前年度比同額であるが、今後は施設の老朽化による更新費用の増加が見込まれるため、更に経営の効率性を高める必要がある。
⑦施設利用率
　流域下水道で処理場を有していないため対象外。
⑧水洗化率
　前年度比＋0.03％となっており、今後も戸別訪問等の普及啓発活動を行い、水洗化率向上に努める。</t>
    <phoneticPr fontId="4"/>
  </si>
  <si>
    <t>①有形固定資産減価償却率
　令和2年度の法適用から経過年数が短く、減価償却累計額が少額であることから、比較は困難である。
②管渠老朽化率
　前年度比1.22％増加しており、昭和41年の整備開始から50年以上経過しているため、今後も更新が必要となる施設・管渠等が年々増加する見込みである。
③管渠改善率
　類似団体平均・全国平均を下回っているが、下水道ストックマネジメント計画に基づき、計画的かつ効率的な施設改築更新等に取り組む。</t>
    <phoneticPr fontId="4"/>
  </si>
  <si>
    <t>上記の経営指標から、流動比率を除き、事業の経営は比較的健全であると判断される。
　公費で負担すべき費用を除く汚水処理費が下水道使用料で概ね賄えていることや、企業債償還金の減少、公営企業会計の適用により、更なる経営状況の改善・効率化が期待できる。
　その一方で、一部施設が耐用年数の到来時期に来ており、今後、施設の老朽化に伴う更新投資の増大や、人口減少に伴う使用料収入の減少が見込まれる。そのため、早期に経営戦略を改定し、より一層の経営基盤の強化や財政マネジメントの向上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</si>
</sst>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0.02</c:v>
                </c:pt>
                <c:pt idx="4">
                  <c:v>0.01</c:v>
                </c:pt>
              </c:numCache>
            </c:numRef>
          </c:val>
          <c:extLst>
            <c:ext xmlns:c16="http://schemas.microsoft.com/office/drawing/2014/chart" uri="{C3380CC4-5D6E-409C-BE32-E72D297353CC}">
              <c16:uniqueId val="{00000000-1125-4815-A6FB-360B084948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0.22</c:v>
                </c:pt>
              </c:numCache>
            </c:numRef>
          </c:val>
          <c:smooth val="0"/>
          <c:extLst>
            <c:ext xmlns:c16="http://schemas.microsoft.com/office/drawing/2014/chart" uri="{C3380CC4-5D6E-409C-BE32-E72D297353CC}">
              <c16:uniqueId val="{00000001-1125-4815-A6FB-360B084948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00-4E67-AC49-9973C103EE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c:v>
                </c:pt>
                <c:pt idx="4">
                  <c:v>66.650000000000006</c:v>
                </c:pt>
              </c:numCache>
            </c:numRef>
          </c:val>
          <c:smooth val="0"/>
          <c:extLst>
            <c:ext xmlns:c16="http://schemas.microsoft.com/office/drawing/2014/chart" uri="{C3380CC4-5D6E-409C-BE32-E72D297353CC}">
              <c16:uniqueId val="{00000001-7D00-4E67-AC49-9973C103EE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95.36</c:v>
                </c:pt>
                <c:pt idx="4">
                  <c:v>95.39</c:v>
                </c:pt>
              </c:numCache>
            </c:numRef>
          </c:val>
          <c:extLst>
            <c:ext xmlns:c16="http://schemas.microsoft.com/office/drawing/2014/chart" uri="{C3380CC4-5D6E-409C-BE32-E72D297353CC}">
              <c16:uniqueId val="{00000000-6A1E-493D-89D6-3656D18AEF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94.41</c:v>
                </c:pt>
                <c:pt idx="4">
                  <c:v>94.43</c:v>
                </c:pt>
              </c:numCache>
            </c:numRef>
          </c:val>
          <c:smooth val="0"/>
          <c:extLst>
            <c:ext xmlns:c16="http://schemas.microsoft.com/office/drawing/2014/chart" uri="{C3380CC4-5D6E-409C-BE32-E72D297353CC}">
              <c16:uniqueId val="{00000001-6A1E-493D-89D6-3656D18AEF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104.86</c:v>
                </c:pt>
                <c:pt idx="4">
                  <c:v>102.59</c:v>
                </c:pt>
              </c:numCache>
            </c:numRef>
          </c:val>
          <c:extLst>
            <c:ext xmlns:c16="http://schemas.microsoft.com/office/drawing/2014/chart" uri="{C3380CC4-5D6E-409C-BE32-E72D297353CC}">
              <c16:uniqueId val="{00000000-7D3E-4A7E-AA81-4E6E28449F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109.58</c:v>
                </c:pt>
                <c:pt idx="4">
                  <c:v>109.32</c:v>
                </c:pt>
              </c:numCache>
            </c:numRef>
          </c:val>
          <c:smooth val="0"/>
          <c:extLst>
            <c:ext xmlns:c16="http://schemas.microsoft.com/office/drawing/2014/chart" uri="{C3380CC4-5D6E-409C-BE32-E72D297353CC}">
              <c16:uniqueId val="{00000001-7D3E-4A7E-AA81-4E6E28449F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4.41</c:v>
                </c:pt>
                <c:pt idx="4">
                  <c:v>8.7799999999999994</c:v>
                </c:pt>
              </c:numCache>
            </c:numRef>
          </c:val>
          <c:extLst>
            <c:ext xmlns:c16="http://schemas.microsoft.com/office/drawing/2014/chart" uri="{C3380CC4-5D6E-409C-BE32-E72D297353CC}">
              <c16:uniqueId val="{00000000-3344-4A83-908C-24EB3D26FB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34.15</c:v>
                </c:pt>
                <c:pt idx="4">
                  <c:v>35.53</c:v>
                </c:pt>
              </c:numCache>
            </c:numRef>
          </c:val>
          <c:smooth val="0"/>
          <c:extLst>
            <c:ext xmlns:c16="http://schemas.microsoft.com/office/drawing/2014/chart" uri="{C3380CC4-5D6E-409C-BE32-E72D297353CC}">
              <c16:uniqueId val="{00000001-3344-4A83-908C-24EB3D26FB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1.82</c:v>
                </c:pt>
                <c:pt idx="4">
                  <c:v>3.04</c:v>
                </c:pt>
              </c:numCache>
            </c:numRef>
          </c:val>
          <c:extLst>
            <c:ext xmlns:c16="http://schemas.microsoft.com/office/drawing/2014/chart" uri="{C3380CC4-5D6E-409C-BE32-E72D297353CC}">
              <c16:uniqueId val="{00000000-AE72-46CC-970B-A6EC25E002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5.18</c:v>
                </c:pt>
                <c:pt idx="4">
                  <c:v>6.01</c:v>
                </c:pt>
              </c:numCache>
            </c:numRef>
          </c:val>
          <c:smooth val="0"/>
          <c:extLst>
            <c:ext xmlns:c16="http://schemas.microsoft.com/office/drawing/2014/chart" uri="{C3380CC4-5D6E-409C-BE32-E72D297353CC}">
              <c16:uniqueId val="{00000001-AE72-46CC-970B-A6EC25E002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243-4250-AE2E-2C534770FB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5.97</c:v>
                </c:pt>
                <c:pt idx="4">
                  <c:v>1.54</c:v>
                </c:pt>
              </c:numCache>
            </c:numRef>
          </c:val>
          <c:smooth val="0"/>
          <c:extLst>
            <c:ext xmlns:c16="http://schemas.microsoft.com/office/drawing/2014/chart" uri="{C3380CC4-5D6E-409C-BE32-E72D297353CC}">
              <c16:uniqueId val="{00000001-9243-4250-AE2E-2C534770FB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42.92</c:v>
                </c:pt>
                <c:pt idx="4">
                  <c:v>49.08</c:v>
                </c:pt>
              </c:numCache>
            </c:numRef>
          </c:val>
          <c:extLst>
            <c:ext xmlns:c16="http://schemas.microsoft.com/office/drawing/2014/chart" uri="{C3380CC4-5D6E-409C-BE32-E72D297353CC}">
              <c16:uniqueId val="{00000000-A8F5-4625-B7F4-2CA0193152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60.82</c:v>
                </c:pt>
                <c:pt idx="4">
                  <c:v>63.48</c:v>
                </c:pt>
              </c:numCache>
            </c:numRef>
          </c:val>
          <c:smooth val="0"/>
          <c:extLst>
            <c:ext xmlns:c16="http://schemas.microsoft.com/office/drawing/2014/chart" uri="{C3380CC4-5D6E-409C-BE32-E72D297353CC}">
              <c16:uniqueId val="{00000001-A8F5-4625-B7F4-2CA0193152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514.22</c:v>
                </c:pt>
                <c:pt idx="4">
                  <c:v>411.53</c:v>
                </c:pt>
              </c:numCache>
            </c:numRef>
          </c:val>
          <c:extLst>
            <c:ext xmlns:c16="http://schemas.microsoft.com/office/drawing/2014/chart" uri="{C3380CC4-5D6E-409C-BE32-E72D297353CC}">
              <c16:uniqueId val="{00000000-2DE2-452E-8A17-EAF1E2F28D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920.83</c:v>
                </c:pt>
                <c:pt idx="4">
                  <c:v>874.02</c:v>
                </c:pt>
              </c:numCache>
            </c:numRef>
          </c:val>
          <c:smooth val="0"/>
          <c:extLst>
            <c:ext xmlns:c16="http://schemas.microsoft.com/office/drawing/2014/chart" uri="{C3380CC4-5D6E-409C-BE32-E72D297353CC}">
              <c16:uniqueId val="{00000001-2DE2-452E-8A17-EAF1E2F28D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98.26</c:v>
                </c:pt>
                <c:pt idx="4">
                  <c:v>98.1</c:v>
                </c:pt>
              </c:numCache>
            </c:numRef>
          </c:val>
          <c:extLst>
            <c:ext xmlns:c16="http://schemas.microsoft.com/office/drawing/2014/chart" uri="{C3380CC4-5D6E-409C-BE32-E72D297353CC}">
              <c16:uniqueId val="{00000000-DAF3-411F-9FC2-7ED0BE954B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99.82</c:v>
                </c:pt>
                <c:pt idx="4">
                  <c:v>100.32</c:v>
                </c:pt>
              </c:numCache>
            </c:numRef>
          </c:val>
          <c:smooth val="0"/>
          <c:extLst>
            <c:ext xmlns:c16="http://schemas.microsoft.com/office/drawing/2014/chart" uri="{C3380CC4-5D6E-409C-BE32-E72D297353CC}">
              <c16:uniqueId val="{00000001-DAF3-411F-9FC2-7ED0BE954B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ABB-421C-84C9-184F934E71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156.77000000000001</c:v>
                </c:pt>
                <c:pt idx="4">
                  <c:v>157.63999999999999</c:v>
                </c:pt>
              </c:numCache>
            </c:numRef>
          </c:val>
          <c:smooth val="0"/>
          <c:extLst>
            <c:ext xmlns:c16="http://schemas.microsoft.com/office/drawing/2014/chart" uri="{C3380CC4-5D6E-409C-BE32-E72D297353CC}">
              <c16:uniqueId val="{00000001-DABB-421C-84C9-184F934E71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4"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土浦市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非設置</v>
      </c>
      <c r="AE8" s="36"/>
      <c r="AF8" s="36"/>
      <c r="AG8" s="36"/>
      <c r="AH8" s="36"/>
      <c r="AI8" s="36"/>
      <c r="AJ8" s="36"/>
      <c r="AK8" s="3"/>
      <c r="AL8" s="37">
        <f>データ!S6</f>
        <v>141300</v>
      </c>
      <c r="AM8" s="37"/>
      <c r="AN8" s="37"/>
      <c r="AO8" s="37"/>
      <c r="AP8" s="37"/>
      <c r="AQ8" s="37"/>
      <c r="AR8" s="37"/>
      <c r="AS8" s="37"/>
      <c r="AT8" s="38">
        <f>データ!T6</f>
        <v>122.89</v>
      </c>
      <c r="AU8" s="38"/>
      <c r="AV8" s="38"/>
      <c r="AW8" s="38"/>
      <c r="AX8" s="38"/>
      <c r="AY8" s="38"/>
      <c r="AZ8" s="38"/>
      <c r="BA8" s="38"/>
      <c r="BB8" s="38">
        <f>データ!U6</f>
        <v>1149.81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69.290000000000006</v>
      </c>
      <c r="J10" s="38"/>
      <c r="K10" s="38"/>
      <c r="L10" s="38"/>
      <c r="M10" s="38"/>
      <c r="N10" s="38"/>
      <c r="O10" s="38"/>
      <c r="P10" s="38">
        <f>データ!P6</f>
        <v>85.28</v>
      </c>
      <c r="Q10" s="38"/>
      <c r="R10" s="38"/>
      <c r="S10" s="38"/>
      <c r="T10" s="38"/>
      <c r="U10" s="38"/>
      <c r="V10" s="38"/>
      <c r="W10" s="38">
        <f>データ!Q6</f>
        <v>88.8</v>
      </c>
      <c r="X10" s="38"/>
      <c r="Y10" s="38"/>
      <c r="Z10" s="38"/>
      <c r="AA10" s="38"/>
      <c r="AB10" s="38"/>
      <c r="AC10" s="38"/>
      <c r="AD10" s="37">
        <f>データ!R6</f>
        <v>2750</v>
      </c>
      <c r="AE10" s="37"/>
      <c r="AF10" s="37"/>
      <c r="AG10" s="37"/>
      <c r="AH10" s="37"/>
      <c r="AI10" s="37"/>
      <c r="AJ10" s="37"/>
      <c r="AK10" s="2"/>
      <c r="AL10" s="37">
        <f>データ!V6</f>
        <v>120240</v>
      </c>
      <c r="AM10" s="37"/>
      <c r="AN10" s="37"/>
      <c r="AO10" s="37"/>
      <c r="AP10" s="37"/>
      <c r="AQ10" s="37"/>
      <c r="AR10" s="37"/>
      <c r="AS10" s="37"/>
      <c r="AT10" s="38">
        <f>データ!W6</f>
        <v>34.159999999999997</v>
      </c>
      <c r="AU10" s="38"/>
      <c r="AV10" s="38"/>
      <c r="AW10" s="38"/>
      <c r="AX10" s="38"/>
      <c r="AY10" s="38"/>
      <c r="AZ10" s="38"/>
      <c r="BA10" s="38"/>
      <c r="BB10" s="38">
        <f>データ!X6</f>
        <v>3519.91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t4I8yvBudAM4wLuITX9HQen0kd93uu/x/dC0JjVqENHeQGt/I/zl3dKLPjLfdgfzMZsZXDVj0dsxzqmoGWjng==" saltValue="zXJnYze38Ldwgj1PugINO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82031</v>
      </c>
      <c r="D6" s="19">
        <f t="shared" si="3"/>
        <v>46</v>
      </c>
      <c r="E6" s="19">
        <f t="shared" si="3"/>
        <v>17</v>
      </c>
      <c r="F6" s="19">
        <f t="shared" si="3"/>
        <v>1</v>
      </c>
      <c r="G6" s="19">
        <f t="shared" si="3"/>
        <v>0</v>
      </c>
      <c r="H6" s="19" t="str">
        <f t="shared" si="3"/>
        <v>茨城県　土浦市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69.290000000000006</v>
      </c>
      <c r="P6" s="20">
        <f t="shared" si="3"/>
        <v>85.28</v>
      </c>
      <c r="Q6" s="20">
        <f t="shared" si="3"/>
        <v>88.8</v>
      </c>
      <c r="R6" s="20">
        <f t="shared" si="3"/>
        <v>2750</v>
      </c>
      <c r="S6" s="20">
        <f t="shared" si="3"/>
        <v>141300</v>
      </c>
      <c r="T6" s="20">
        <f t="shared" si="3"/>
        <v>122.89</v>
      </c>
      <c r="U6" s="20">
        <f t="shared" si="3"/>
        <v>1149.81</v>
      </c>
      <c r="V6" s="20">
        <f t="shared" si="3"/>
        <v>120240</v>
      </c>
      <c r="W6" s="20">
        <f t="shared" si="3"/>
        <v>34.159999999999997</v>
      </c>
      <c r="X6" s="20">
        <f t="shared" si="3"/>
        <v>3519.91</v>
      </c>
      <c r="Y6" s="21" t="str">
        <f>IF(Y7="",NA(),Y7)</f>
        <v>-</v>
      </c>
      <c r="Z6" s="21" t="str">
        <f t="shared" ref="Z6:AH6" si="4">IF(Z7="",NA(),Z7)</f>
        <v>-</v>
      </c>
      <c r="AA6" s="21" t="str">
        <f t="shared" si="4"/>
        <v>-</v>
      </c>
      <c r="AB6" s="21">
        <f t="shared" si="4"/>
        <v>104.86</v>
      </c>
      <c r="AC6" s="21">
        <f t="shared" si="4"/>
        <v>102.59</v>
      </c>
      <c r="AD6" s="21" t="str">
        <f t="shared" si="4"/>
        <v>-</v>
      </c>
      <c r="AE6" s="21" t="str">
        <f t="shared" si="4"/>
        <v>-</v>
      </c>
      <c r="AF6" s="21" t="str">
        <f t="shared" si="4"/>
        <v>-</v>
      </c>
      <c r="AG6" s="21">
        <f t="shared" si="4"/>
        <v>109.58</v>
      </c>
      <c r="AH6" s="21">
        <f t="shared" si="4"/>
        <v>109.32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5.97</v>
      </c>
      <c r="AS6" s="21">
        <f t="shared" si="5"/>
        <v>1.54</v>
      </c>
      <c r="AT6" s="20" t="str">
        <f>IF(AT7="","",IF(AT7="-","【-】","【"&amp;SUBSTITUTE(TEXT(AT7,"#,##0.00"),"-","△")&amp;"】"))</f>
        <v>【3.09】</v>
      </c>
      <c r="AU6" s="21" t="str">
        <f>IF(AU7="",NA(),AU7)</f>
        <v>-</v>
      </c>
      <c r="AV6" s="21" t="str">
        <f t="shared" ref="AV6:BD6" si="6">IF(AV7="",NA(),AV7)</f>
        <v>-</v>
      </c>
      <c r="AW6" s="21" t="str">
        <f t="shared" si="6"/>
        <v>-</v>
      </c>
      <c r="AX6" s="21">
        <f t="shared" si="6"/>
        <v>42.92</v>
      </c>
      <c r="AY6" s="21">
        <f t="shared" si="6"/>
        <v>49.08</v>
      </c>
      <c r="AZ6" s="21" t="str">
        <f t="shared" si="6"/>
        <v>-</v>
      </c>
      <c r="BA6" s="21" t="str">
        <f t="shared" si="6"/>
        <v>-</v>
      </c>
      <c r="BB6" s="21" t="str">
        <f t="shared" si="6"/>
        <v>-</v>
      </c>
      <c r="BC6" s="21">
        <f t="shared" si="6"/>
        <v>60.82</v>
      </c>
      <c r="BD6" s="21">
        <f t="shared" si="6"/>
        <v>63.48</v>
      </c>
      <c r="BE6" s="20" t="str">
        <f>IF(BE7="","",IF(BE7="-","【-】","【"&amp;SUBSTITUTE(TEXT(BE7,"#,##0.00"),"-","△")&amp;"】"))</f>
        <v>【71.39】</v>
      </c>
      <c r="BF6" s="21" t="str">
        <f>IF(BF7="",NA(),BF7)</f>
        <v>-</v>
      </c>
      <c r="BG6" s="21" t="str">
        <f t="shared" ref="BG6:BO6" si="7">IF(BG7="",NA(),BG7)</f>
        <v>-</v>
      </c>
      <c r="BH6" s="21" t="str">
        <f t="shared" si="7"/>
        <v>-</v>
      </c>
      <c r="BI6" s="21">
        <f t="shared" si="7"/>
        <v>514.22</v>
      </c>
      <c r="BJ6" s="21">
        <f t="shared" si="7"/>
        <v>411.53</v>
      </c>
      <c r="BK6" s="21" t="str">
        <f t="shared" si="7"/>
        <v>-</v>
      </c>
      <c r="BL6" s="21" t="str">
        <f t="shared" si="7"/>
        <v>-</v>
      </c>
      <c r="BM6" s="21" t="str">
        <f t="shared" si="7"/>
        <v>-</v>
      </c>
      <c r="BN6" s="21">
        <f t="shared" si="7"/>
        <v>920.83</v>
      </c>
      <c r="BO6" s="21">
        <f t="shared" si="7"/>
        <v>874.02</v>
      </c>
      <c r="BP6" s="20" t="str">
        <f>IF(BP7="","",IF(BP7="-","【-】","【"&amp;SUBSTITUTE(TEXT(BP7,"#,##0.00"),"-","△")&amp;"】"))</f>
        <v>【669.11】</v>
      </c>
      <c r="BQ6" s="21" t="str">
        <f>IF(BQ7="",NA(),BQ7)</f>
        <v>-</v>
      </c>
      <c r="BR6" s="21" t="str">
        <f t="shared" ref="BR6:BZ6" si="8">IF(BR7="",NA(),BR7)</f>
        <v>-</v>
      </c>
      <c r="BS6" s="21" t="str">
        <f t="shared" si="8"/>
        <v>-</v>
      </c>
      <c r="BT6" s="21">
        <f t="shared" si="8"/>
        <v>98.26</v>
      </c>
      <c r="BU6" s="21">
        <f t="shared" si="8"/>
        <v>98.1</v>
      </c>
      <c r="BV6" s="21" t="str">
        <f t="shared" si="8"/>
        <v>-</v>
      </c>
      <c r="BW6" s="21" t="str">
        <f t="shared" si="8"/>
        <v>-</v>
      </c>
      <c r="BX6" s="21" t="str">
        <f t="shared" si="8"/>
        <v>-</v>
      </c>
      <c r="BY6" s="21">
        <f t="shared" si="8"/>
        <v>99.82</v>
      </c>
      <c r="BZ6" s="21">
        <f t="shared" si="8"/>
        <v>100.32</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67</v>
      </c>
      <c r="CV6" s="21">
        <f t="shared" si="10"/>
        <v>66.650000000000006</v>
      </c>
      <c r="CW6" s="20" t="str">
        <f>IF(CW7="","",IF(CW7="-","【-】","【"&amp;SUBSTITUTE(TEXT(CW7,"#,##0.00"),"-","△")&amp;"】"))</f>
        <v>【59.99】</v>
      </c>
      <c r="CX6" s="21" t="str">
        <f>IF(CX7="",NA(),CX7)</f>
        <v>-</v>
      </c>
      <c r="CY6" s="21" t="str">
        <f t="shared" ref="CY6:DG6" si="11">IF(CY7="",NA(),CY7)</f>
        <v>-</v>
      </c>
      <c r="CZ6" s="21" t="str">
        <f t="shared" si="11"/>
        <v>-</v>
      </c>
      <c r="DA6" s="21">
        <f t="shared" si="11"/>
        <v>95.36</v>
      </c>
      <c r="DB6" s="21">
        <f t="shared" si="11"/>
        <v>95.39</v>
      </c>
      <c r="DC6" s="21" t="str">
        <f t="shared" si="11"/>
        <v>-</v>
      </c>
      <c r="DD6" s="21" t="str">
        <f t="shared" si="11"/>
        <v>-</v>
      </c>
      <c r="DE6" s="21" t="str">
        <f t="shared" si="11"/>
        <v>-</v>
      </c>
      <c r="DF6" s="21">
        <f t="shared" si="11"/>
        <v>94.41</v>
      </c>
      <c r="DG6" s="21">
        <f t="shared" si="11"/>
        <v>94.43</v>
      </c>
      <c r="DH6" s="20" t="str">
        <f>IF(DH7="","",IF(DH7="-","【-】","【"&amp;SUBSTITUTE(TEXT(DH7,"#,##0.00"),"-","△")&amp;"】"))</f>
        <v>【95.72】</v>
      </c>
      <c r="DI6" s="21" t="str">
        <f>IF(DI7="",NA(),DI7)</f>
        <v>-</v>
      </c>
      <c r="DJ6" s="21" t="str">
        <f t="shared" ref="DJ6:DR6" si="12">IF(DJ7="",NA(),DJ7)</f>
        <v>-</v>
      </c>
      <c r="DK6" s="21" t="str">
        <f t="shared" si="12"/>
        <v>-</v>
      </c>
      <c r="DL6" s="21">
        <f t="shared" si="12"/>
        <v>4.41</v>
      </c>
      <c r="DM6" s="21">
        <f t="shared" si="12"/>
        <v>8.7799999999999994</v>
      </c>
      <c r="DN6" s="21" t="str">
        <f t="shared" si="12"/>
        <v>-</v>
      </c>
      <c r="DO6" s="21" t="str">
        <f t="shared" si="12"/>
        <v>-</v>
      </c>
      <c r="DP6" s="21" t="str">
        <f t="shared" si="12"/>
        <v>-</v>
      </c>
      <c r="DQ6" s="21">
        <f t="shared" si="12"/>
        <v>34.15</v>
      </c>
      <c r="DR6" s="21">
        <f t="shared" si="12"/>
        <v>35.53</v>
      </c>
      <c r="DS6" s="20" t="str">
        <f>IF(DS7="","",IF(DS7="-","【-】","【"&amp;SUBSTITUTE(TEXT(DS7,"#,##0.00"),"-","△")&amp;"】"))</f>
        <v>【38.17】</v>
      </c>
      <c r="DT6" s="21" t="str">
        <f>IF(DT7="",NA(),DT7)</f>
        <v>-</v>
      </c>
      <c r="DU6" s="21" t="str">
        <f t="shared" ref="DU6:EC6" si="13">IF(DU7="",NA(),DU7)</f>
        <v>-</v>
      </c>
      <c r="DV6" s="21" t="str">
        <f t="shared" si="13"/>
        <v>-</v>
      </c>
      <c r="DW6" s="21">
        <f t="shared" si="13"/>
        <v>1.82</v>
      </c>
      <c r="DX6" s="21">
        <f t="shared" si="13"/>
        <v>3.04</v>
      </c>
      <c r="DY6" s="21" t="str">
        <f t="shared" si="13"/>
        <v>-</v>
      </c>
      <c r="DZ6" s="21" t="str">
        <f t="shared" si="13"/>
        <v>-</v>
      </c>
      <c r="EA6" s="21" t="str">
        <f t="shared" si="13"/>
        <v>-</v>
      </c>
      <c r="EB6" s="21">
        <f t="shared" si="13"/>
        <v>5.18</v>
      </c>
      <c r="EC6" s="21">
        <f t="shared" si="13"/>
        <v>6.01</v>
      </c>
      <c r="ED6" s="20" t="str">
        <f>IF(ED7="","",IF(ED7="-","【-】","【"&amp;SUBSTITUTE(TEXT(ED7,"#,##0.00"),"-","△")&amp;"】"))</f>
        <v>【6.54】</v>
      </c>
      <c r="EE6" s="21" t="str">
        <f>IF(EE7="",NA(),EE7)</f>
        <v>-</v>
      </c>
      <c r="EF6" s="21" t="str">
        <f t="shared" ref="EF6:EN6" si="14">IF(EF7="",NA(),EF7)</f>
        <v>-</v>
      </c>
      <c r="EG6" s="21" t="str">
        <f t="shared" si="14"/>
        <v>-</v>
      </c>
      <c r="EH6" s="21">
        <f t="shared" si="14"/>
        <v>0.02</v>
      </c>
      <c r="EI6" s="21">
        <f t="shared" si="14"/>
        <v>0.01</v>
      </c>
      <c r="EJ6" s="21" t="str">
        <f t="shared" si="14"/>
        <v>-</v>
      </c>
      <c r="EK6" s="21" t="str">
        <f t="shared" si="14"/>
        <v>-</v>
      </c>
      <c r="EL6" s="21" t="str">
        <f t="shared" si="14"/>
        <v>-</v>
      </c>
      <c r="EM6" s="21">
        <f t="shared" si="14"/>
        <v>0.33</v>
      </c>
      <c r="EN6" s="21">
        <f t="shared" si="14"/>
        <v>0.22</v>
      </c>
      <c r="EO6" s="20" t="str">
        <f>IF(EO7="","",IF(EO7="-","【-】","【"&amp;SUBSTITUTE(TEXT(EO7,"#,##0.00"),"-","△")&amp;"】"))</f>
        <v>【0.24】</v>
      </c>
    </row>
    <row r="7" spans="1:148" s="22" customFormat="1" x14ac:dyDescent="0.15">
      <c r="A7" s="14"/>
      <c r="B7" s="23">
        <v>2021</v>
      </c>
      <c r="C7" s="23">
        <v>82031</v>
      </c>
      <c r="D7" s="23">
        <v>46</v>
      </c>
      <c r="E7" s="23">
        <v>17</v>
      </c>
      <c r="F7" s="23">
        <v>1</v>
      </c>
      <c r="G7" s="23">
        <v>0</v>
      </c>
      <c r="H7" s="23" t="s">
        <v>96</v>
      </c>
      <c r="I7" s="23" t="s">
        <v>97</v>
      </c>
      <c r="J7" s="23" t="s">
        <v>98</v>
      </c>
      <c r="K7" s="23" t="s">
        <v>99</v>
      </c>
      <c r="L7" s="23" t="s">
        <v>100</v>
      </c>
      <c r="M7" s="23" t="s">
        <v>101</v>
      </c>
      <c r="N7" s="24" t="s">
        <v>102</v>
      </c>
      <c r="O7" s="24">
        <v>69.290000000000006</v>
      </c>
      <c r="P7" s="24">
        <v>85.28</v>
      </c>
      <c r="Q7" s="24">
        <v>88.8</v>
      </c>
      <c r="R7" s="24">
        <v>2750</v>
      </c>
      <c r="S7" s="24">
        <v>141300</v>
      </c>
      <c r="T7" s="24">
        <v>122.89</v>
      </c>
      <c r="U7" s="24">
        <v>1149.81</v>
      </c>
      <c r="V7" s="24">
        <v>120240</v>
      </c>
      <c r="W7" s="24">
        <v>34.159999999999997</v>
      </c>
      <c r="X7" s="24">
        <v>3519.91</v>
      </c>
      <c r="Y7" s="24" t="s">
        <v>102</v>
      </c>
      <c r="Z7" s="24" t="s">
        <v>102</v>
      </c>
      <c r="AA7" s="24" t="s">
        <v>102</v>
      </c>
      <c r="AB7" s="24">
        <v>104.86</v>
      </c>
      <c r="AC7" s="24">
        <v>102.59</v>
      </c>
      <c r="AD7" s="24" t="s">
        <v>102</v>
      </c>
      <c r="AE7" s="24" t="s">
        <v>102</v>
      </c>
      <c r="AF7" s="24" t="s">
        <v>102</v>
      </c>
      <c r="AG7" s="24">
        <v>109.58</v>
      </c>
      <c r="AH7" s="24">
        <v>109.32</v>
      </c>
      <c r="AI7" s="24">
        <v>107.02</v>
      </c>
      <c r="AJ7" s="24" t="s">
        <v>102</v>
      </c>
      <c r="AK7" s="24" t="s">
        <v>102</v>
      </c>
      <c r="AL7" s="24" t="s">
        <v>102</v>
      </c>
      <c r="AM7" s="24">
        <v>0</v>
      </c>
      <c r="AN7" s="24">
        <v>0</v>
      </c>
      <c r="AO7" s="24" t="s">
        <v>102</v>
      </c>
      <c r="AP7" s="24" t="s">
        <v>102</v>
      </c>
      <c r="AQ7" s="24" t="s">
        <v>102</v>
      </c>
      <c r="AR7" s="24">
        <v>5.97</v>
      </c>
      <c r="AS7" s="24">
        <v>1.54</v>
      </c>
      <c r="AT7" s="24">
        <v>3.09</v>
      </c>
      <c r="AU7" s="24" t="s">
        <v>102</v>
      </c>
      <c r="AV7" s="24" t="s">
        <v>102</v>
      </c>
      <c r="AW7" s="24" t="s">
        <v>102</v>
      </c>
      <c r="AX7" s="24">
        <v>42.92</v>
      </c>
      <c r="AY7" s="24">
        <v>49.08</v>
      </c>
      <c r="AZ7" s="24" t="s">
        <v>102</v>
      </c>
      <c r="BA7" s="24" t="s">
        <v>102</v>
      </c>
      <c r="BB7" s="24" t="s">
        <v>102</v>
      </c>
      <c r="BC7" s="24">
        <v>60.82</v>
      </c>
      <c r="BD7" s="24">
        <v>63.48</v>
      </c>
      <c r="BE7" s="24">
        <v>71.39</v>
      </c>
      <c r="BF7" s="24" t="s">
        <v>102</v>
      </c>
      <c r="BG7" s="24" t="s">
        <v>102</v>
      </c>
      <c r="BH7" s="24" t="s">
        <v>102</v>
      </c>
      <c r="BI7" s="24">
        <v>514.22</v>
      </c>
      <c r="BJ7" s="24">
        <v>411.53</v>
      </c>
      <c r="BK7" s="24" t="s">
        <v>102</v>
      </c>
      <c r="BL7" s="24" t="s">
        <v>102</v>
      </c>
      <c r="BM7" s="24" t="s">
        <v>102</v>
      </c>
      <c r="BN7" s="24">
        <v>920.83</v>
      </c>
      <c r="BO7" s="24">
        <v>874.02</v>
      </c>
      <c r="BP7" s="24">
        <v>669.11</v>
      </c>
      <c r="BQ7" s="24" t="s">
        <v>102</v>
      </c>
      <c r="BR7" s="24" t="s">
        <v>102</v>
      </c>
      <c r="BS7" s="24" t="s">
        <v>102</v>
      </c>
      <c r="BT7" s="24">
        <v>98.26</v>
      </c>
      <c r="BU7" s="24">
        <v>98.1</v>
      </c>
      <c r="BV7" s="24" t="s">
        <v>102</v>
      </c>
      <c r="BW7" s="24" t="s">
        <v>102</v>
      </c>
      <c r="BX7" s="24" t="s">
        <v>102</v>
      </c>
      <c r="BY7" s="24">
        <v>99.82</v>
      </c>
      <c r="BZ7" s="24">
        <v>100.32</v>
      </c>
      <c r="CA7" s="24">
        <v>99.73</v>
      </c>
      <c r="CB7" s="24" t="s">
        <v>102</v>
      </c>
      <c r="CC7" s="24" t="s">
        <v>102</v>
      </c>
      <c r="CD7" s="24" t="s">
        <v>102</v>
      </c>
      <c r="CE7" s="24">
        <v>150</v>
      </c>
      <c r="CF7" s="24">
        <v>150</v>
      </c>
      <c r="CG7" s="24" t="s">
        <v>102</v>
      </c>
      <c r="CH7" s="24" t="s">
        <v>102</v>
      </c>
      <c r="CI7" s="24" t="s">
        <v>102</v>
      </c>
      <c r="CJ7" s="24">
        <v>156.77000000000001</v>
      </c>
      <c r="CK7" s="24">
        <v>157.63999999999999</v>
      </c>
      <c r="CL7" s="24">
        <v>134.97999999999999</v>
      </c>
      <c r="CM7" s="24" t="s">
        <v>102</v>
      </c>
      <c r="CN7" s="24" t="s">
        <v>102</v>
      </c>
      <c r="CO7" s="24" t="s">
        <v>102</v>
      </c>
      <c r="CP7" s="24" t="s">
        <v>102</v>
      </c>
      <c r="CQ7" s="24" t="s">
        <v>102</v>
      </c>
      <c r="CR7" s="24" t="s">
        <v>102</v>
      </c>
      <c r="CS7" s="24" t="s">
        <v>102</v>
      </c>
      <c r="CT7" s="24" t="s">
        <v>102</v>
      </c>
      <c r="CU7" s="24">
        <v>67</v>
      </c>
      <c r="CV7" s="24">
        <v>66.650000000000006</v>
      </c>
      <c r="CW7" s="24">
        <v>59.99</v>
      </c>
      <c r="CX7" s="24" t="s">
        <v>102</v>
      </c>
      <c r="CY7" s="24" t="s">
        <v>102</v>
      </c>
      <c r="CZ7" s="24" t="s">
        <v>102</v>
      </c>
      <c r="DA7" s="24">
        <v>95.36</v>
      </c>
      <c r="DB7" s="24">
        <v>95.39</v>
      </c>
      <c r="DC7" s="24" t="s">
        <v>102</v>
      </c>
      <c r="DD7" s="24" t="s">
        <v>102</v>
      </c>
      <c r="DE7" s="24" t="s">
        <v>102</v>
      </c>
      <c r="DF7" s="24">
        <v>94.41</v>
      </c>
      <c r="DG7" s="24">
        <v>94.43</v>
      </c>
      <c r="DH7" s="24">
        <v>95.72</v>
      </c>
      <c r="DI7" s="24" t="s">
        <v>102</v>
      </c>
      <c r="DJ7" s="24" t="s">
        <v>102</v>
      </c>
      <c r="DK7" s="24" t="s">
        <v>102</v>
      </c>
      <c r="DL7" s="24">
        <v>4.41</v>
      </c>
      <c r="DM7" s="24">
        <v>8.7799999999999994</v>
      </c>
      <c r="DN7" s="24" t="s">
        <v>102</v>
      </c>
      <c r="DO7" s="24" t="s">
        <v>102</v>
      </c>
      <c r="DP7" s="24" t="s">
        <v>102</v>
      </c>
      <c r="DQ7" s="24">
        <v>34.15</v>
      </c>
      <c r="DR7" s="24">
        <v>35.53</v>
      </c>
      <c r="DS7" s="24">
        <v>38.17</v>
      </c>
      <c r="DT7" s="24" t="s">
        <v>102</v>
      </c>
      <c r="DU7" s="24" t="s">
        <v>102</v>
      </c>
      <c r="DV7" s="24" t="s">
        <v>102</v>
      </c>
      <c r="DW7" s="24">
        <v>1.82</v>
      </c>
      <c r="DX7" s="24">
        <v>3.04</v>
      </c>
      <c r="DY7" s="24" t="s">
        <v>102</v>
      </c>
      <c r="DZ7" s="24" t="s">
        <v>102</v>
      </c>
      <c r="EA7" s="24" t="s">
        <v>102</v>
      </c>
      <c r="EB7" s="24">
        <v>5.18</v>
      </c>
      <c r="EC7" s="24">
        <v>6.01</v>
      </c>
      <c r="ED7" s="24">
        <v>6.54</v>
      </c>
      <c r="EE7" s="24" t="s">
        <v>102</v>
      </c>
      <c r="EF7" s="24" t="s">
        <v>102</v>
      </c>
      <c r="EG7" s="24" t="s">
        <v>102</v>
      </c>
      <c r="EH7" s="24">
        <v>0.02</v>
      </c>
      <c r="EI7" s="24">
        <v>0.01</v>
      </c>
      <c r="EJ7" s="24" t="s">
        <v>102</v>
      </c>
      <c r="EK7" s="24" t="s">
        <v>102</v>
      </c>
      <c r="EL7" s="24" t="s">
        <v>102</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2023-01-18T00:53:10Z</cp:lastPrinted>
  <dcterms:created xsi:type="dcterms:W3CDTF">2023-01-12T23:27:21Z</dcterms:created>
  <dcterms:modified xsi:type="dcterms:W3CDTF">2023-02-01T02:17:43Z</dcterms:modified>
  <cp:category/>
</cp:coreProperties>
</file>