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4_駐車場（法非適）6\03_土浦市4\"/>
    </mc:Choice>
  </mc:AlternateContent>
  <workbookProtection workbookAlgorithmName="SHA-512" workbookHashValue="xrTwEyq2o0q0e7VPdbaYJt/mAA+NS6Tx/lKAKpHIRKMCaLQ2Qhg/eA/7jTl7LY0wfwdqH64e1+4+7AbD6ltvHA==" workbookSaltValue="OR8PJhu81A1sp+ea0DT+VA==" workbookSpinCount="100000" lockStructure="1"/>
  <bookViews>
    <workbookView xWindow="0" yWindow="0" windowWidth="15360" windowHeight="7632"/>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KP78" i="4" s="1"/>
  <c r="DE7" i="5"/>
  <c r="KA78" i="4" s="1"/>
  <c r="DD7" i="5"/>
  <c r="DC7" i="5"/>
  <c r="DB7" i="5"/>
  <c r="DA7" i="5"/>
  <c r="CZ7" i="5"/>
  <c r="CN7" i="5"/>
  <c r="CM7" i="5"/>
  <c r="BZ7" i="5"/>
  <c r="MA53" i="4" s="1"/>
  <c r="BY7" i="5"/>
  <c r="LH53" i="4" s="1"/>
  <c r="BX7" i="5"/>
  <c r="BW7" i="5"/>
  <c r="BV7" i="5"/>
  <c r="BU7" i="5"/>
  <c r="BT7" i="5"/>
  <c r="LH52" i="4" s="1"/>
  <c r="BS7" i="5"/>
  <c r="KO52" i="4" s="1"/>
  <c r="BR7" i="5"/>
  <c r="JV52" i="4" s="1"/>
  <c r="BQ7" i="5"/>
  <c r="BO7" i="5"/>
  <c r="BN7" i="5"/>
  <c r="BM7" i="5"/>
  <c r="BL7" i="5"/>
  <c r="BK7" i="5"/>
  <c r="EL53" i="4" s="1"/>
  <c r="BJ7" i="5"/>
  <c r="BI7" i="5"/>
  <c r="BH7" i="5"/>
  <c r="BG7" i="5"/>
  <c r="BF7" i="5"/>
  <c r="BD7" i="5"/>
  <c r="BC7" i="5"/>
  <c r="BB7" i="5"/>
  <c r="BA7" i="5"/>
  <c r="AZ7" i="5"/>
  <c r="AY7" i="5"/>
  <c r="CS52" i="4" s="1"/>
  <c r="AX7" i="5"/>
  <c r="AW7" i="5"/>
  <c r="AV7" i="5"/>
  <c r="AU7" i="5"/>
  <c r="AS7" i="5"/>
  <c r="HJ32" i="4" s="1"/>
  <c r="AR7" i="5"/>
  <c r="AQ7" i="5"/>
  <c r="AP7" i="5"/>
  <c r="AO7" i="5"/>
  <c r="AN7" i="5"/>
  <c r="AM7" i="5"/>
  <c r="AL7" i="5"/>
  <c r="AK7" i="5"/>
  <c r="AJ7" i="5"/>
  <c r="AH7" i="5"/>
  <c r="CS32" i="4" s="1"/>
  <c r="AG7" i="5"/>
  <c r="BZ32" i="4" s="1"/>
  <c r="AF7" i="5"/>
  <c r="AE7" i="5"/>
  <c r="AD7" i="5"/>
  <c r="AC7" i="5"/>
  <c r="AB7" i="5"/>
  <c r="BZ31" i="4" s="1"/>
  <c r="AA7" i="5"/>
  <c r="BG31" i="4" s="1"/>
  <c r="Z7" i="5"/>
  <c r="AN31" i="4" s="1"/>
  <c r="Y7" i="5"/>
  <c r="X7" i="5"/>
  <c r="W7" i="5"/>
  <c r="V7" i="5"/>
  <c r="U7" i="5"/>
  <c r="T7" i="5"/>
  <c r="JQ8" i="4" s="1"/>
  <c r="S7" i="5"/>
  <c r="R7" i="5"/>
  <c r="Q7" i="5"/>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HJ53" i="4"/>
  <c r="GQ53" i="4"/>
  <c r="FX53" i="4"/>
  <c r="FE53" i="4"/>
  <c r="CS53" i="4"/>
  <c r="BZ53" i="4"/>
  <c r="BG53" i="4"/>
  <c r="AN53" i="4"/>
  <c r="U53" i="4"/>
  <c r="MA52" i="4"/>
  <c r="JC52" i="4"/>
  <c r="HJ52" i="4"/>
  <c r="GQ52" i="4"/>
  <c r="FX52" i="4"/>
  <c r="FE52" i="4"/>
  <c r="EL52" i="4"/>
  <c r="BZ52" i="4"/>
  <c r="BG52" i="4"/>
  <c r="AN52" i="4"/>
  <c r="U52" i="4"/>
  <c r="MA32" i="4"/>
  <c r="LH32" i="4"/>
  <c r="KO32" i="4"/>
  <c r="JV32" i="4"/>
  <c r="GQ32" i="4"/>
  <c r="FX32" i="4"/>
  <c r="FE32" i="4"/>
  <c r="EL32" i="4"/>
  <c r="BG32" i="4"/>
  <c r="AN32" i="4"/>
  <c r="U32" i="4"/>
  <c r="MA31" i="4"/>
  <c r="LH31" i="4"/>
  <c r="KO31" i="4"/>
  <c r="JV31" i="4"/>
  <c r="JC31" i="4"/>
  <c r="HJ31" i="4"/>
  <c r="GQ31" i="4"/>
  <c r="FX31" i="4"/>
  <c r="FE31" i="4"/>
  <c r="EL31" i="4"/>
  <c r="CS31" i="4"/>
  <c r="U31" i="4"/>
  <c r="LJ10" i="4"/>
  <c r="JQ10" i="4"/>
  <c r="HX10" i="4"/>
  <c r="DU10" i="4"/>
  <c r="CF10" i="4"/>
  <c r="B10" i="4"/>
  <c r="LJ8" i="4"/>
  <c r="HX8" i="4"/>
  <c r="FJ8" i="4"/>
  <c r="DU8" i="4"/>
  <c r="CF8" i="4"/>
  <c r="AQ8" i="4"/>
  <c r="MI76" i="4" l="1"/>
  <c r="HJ51" i="4"/>
  <c r="MA30" i="4"/>
  <c r="IT76" i="4"/>
  <c r="CS51" i="4"/>
  <c r="HJ30" i="4"/>
  <c r="MA51" i="4"/>
  <c r="CS30" i="4"/>
  <c r="BZ76" i="4"/>
  <c r="C11" i="5"/>
  <c r="D11" i="5"/>
  <c r="E11" i="5"/>
  <c r="B11" i="5"/>
  <c r="BK76" i="4" l="1"/>
  <c r="LH51" i="4"/>
  <c r="BZ30" i="4"/>
  <c r="LT76" i="4"/>
  <c r="GQ51" i="4"/>
  <c r="LH30" i="4"/>
  <c r="IE76" i="4"/>
  <c r="GQ30" i="4"/>
  <c r="BZ51" i="4"/>
  <c r="BG30" i="4"/>
  <c r="HP76" i="4"/>
  <c r="AV76" i="4"/>
  <c r="KO51" i="4"/>
  <c r="FX51" i="4"/>
  <c r="BG51" i="4"/>
  <c r="LE76" i="4"/>
  <c r="KO30" i="4"/>
  <c r="FX30" i="4"/>
  <c r="HA76" i="4"/>
  <c r="AN51" i="4"/>
  <c r="FE30" i="4"/>
  <c r="JV51" i="4"/>
  <c r="FE51" i="4"/>
  <c r="AN30" i="4"/>
  <c r="AG76" i="4"/>
  <c r="KP76" i="4"/>
  <c r="JV30" i="4"/>
  <c r="JC51" i="4"/>
  <c r="KA76" i="4"/>
  <c r="EL51" i="4"/>
  <c r="JC30" i="4"/>
  <c r="U30" i="4"/>
  <c r="GL76" i="4"/>
  <c r="U51" i="4"/>
  <c r="EL30" i="4"/>
  <c r="R76" i="4"/>
</calcChain>
</file>

<file path=xl/sharedStrings.xml><?xml version="1.0" encoding="utf-8"?>
<sst xmlns="http://schemas.openxmlformats.org/spreadsheetml/2006/main" count="278" uniqueCount="139">
  <si>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</si>
  <si>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</si>
  <si>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</si>
  <si>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</si>
  <si>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</si>
  <si>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</si>
  <si>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</si>
  <si>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</si>
  <si>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</si>
  <si>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</si>
  <si>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</si>
  <si>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</si>
  <si>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</si>
  <si>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</si>
  <si>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</si>
  <si>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</si>
  <si>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</si>
  <si>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</si>
  <si>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</si>
  <si>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</si>
  <si>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</si>
  <si>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</si>
  <si>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</si>
  <si>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</si>
  <si>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</si>
  <si>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</si>
  <si>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</si>
  <si>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</si>
  <si>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</si>
  <si>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</si>
  <si>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</si>
  <si>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</si>
  <si>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</si>
  <si>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</si>
  <si>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</si>
  <si>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</si>
  <si>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</si>
  <si>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</si>
  <si>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</si>
  <si>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</si>
  <si>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</si>
  <si>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</si>
  <si>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</si>
  <si>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</si>
  <si>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</si>
  <si>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</si>
  <si>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</si>
  <si>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</si>
  <si>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</si>
  <si>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</si>
  <si>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</si>
  <si>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</si>
  <si>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</si>
  <si>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</si>
  <si>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</si>
  <si>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</si>
  <si>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</si>
  <si>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</si>
  <si>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</si>
  <si>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</si>
  <si>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</si>
  <si>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</si>
  <si>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</si>
  <si>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</si>
  <si>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</si>
  <si>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</si>
  <si>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</si>
  <si>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</si>
  <si>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</si>
  <si>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</si>
  <si>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</si>
  <si>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</si>
  <si>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</si>
  <si>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</si>
  <si>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</si>
  <si>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</si>
  <si>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</si>
  <si>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</si>
  <si>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</si>
  <si>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</si>
  <si>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</si>
  <si>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</si>
  <si>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</si>
  <si>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</si>
  <si>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</si>
  <si>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</si>
  <si>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</si>
  <si>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</si>
  <si>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</si>
  <si>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</si>
  <si>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</si>
  <si>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</si>
  <si>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</si>
  <si>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</si>
  <si>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</si>
  <si>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</si>
  <si>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</si>
  <si>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</si>
  <si>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</si>
  <si>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</si>
  <si>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</si>
  <si>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</si>
  <si>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</si>
  <si>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</si>
  <si>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t>
    <phoneticPr fontId="5"/>
  </si>
  <si>
    <t>当該値(N-2)</t>
    <phoneticPr fontId="5"/>
  </si>
  <si>
    <t>当該値(N)</t>
    <phoneticPr fontId="5"/>
  </si>
  <si>
    <t>当該値(N-4)</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</si>
  <si>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</si>
  <si>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</si>
  <si>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</si>
  <si>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</si>
  <si>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</si>
  <si>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</si>
  <si>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</si>
  <si>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</si>
  <si>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</si>
  <si>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茨城県　土浦市</t>
  </si>
  <si>
    <t>駅東駐車場</t>
  </si>
  <si>
    <t>法非適用</t>
  </si>
  <si>
    <t>駐車場整備事業</t>
  </si>
  <si>
    <t>-</t>
  </si>
  <si>
    <t>Ａ１Ｂ１</t>
  </si>
  <si>
    <t>非設置</t>
  </si>
  <si>
    <t>該当数値なし</t>
  </si>
  <si>
    <t>都市計画駐車場</t>
  </si>
  <si>
    <t>立体式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</si>
  <si>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</si>
  <si>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</si>
  <si>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</si>
  <si>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</si>
  <si>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</si>
  <si>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</si>
  <si>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</si>
  <si>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</si>
  <si>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平成29年に実施した大規模修繕に伴う地方債の償還が，令和3年度から始まるため，計画的な資金計画を定めるとともに，収入増加と経費削減に努めていく必要があります。</t>
    <rPh sb="1" eb="3">
      <t>ヘイセイ</t>
    </rPh>
    <rPh sb="5" eb="6">
      <t>ネン</t>
    </rPh>
    <rPh sb="7" eb="9">
      <t>ジッシ</t>
    </rPh>
    <rPh sb="11" eb="16">
      <t>ダイキボシュウゼン</t>
    </rPh>
    <rPh sb="17" eb="18">
      <t>トモナ</t>
    </rPh>
    <rPh sb="19" eb="22">
      <t>チホウサイ</t>
    </rPh>
    <rPh sb="23" eb="25">
      <t>ショウカン</t>
    </rPh>
    <rPh sb="27" eb="29">
      <t>レイワ</t>
    </rPh>
    <rPh sb="30" eb="32">
      <t>ネンド</t>
    </rPh>
    <rPh sb="34" eb="35">
      <t>ハジ</t>
    </rPh>
    <rPh sb="40" eb="42">
      <t>ケイカク</t>
    </rPh>
    <rPh sb="42" eb="43">
      <t>テキ</t>
    </rPh>
    <rPh sb="44" eb="46">
      <t>シキン</t>
    </rPh>
    <rPh sb="46" eb="48">
      <t>ケイカク</t>
    </rPh>
    <rPh sb="49" eb="50">
      <t>サダ</t>
    </rPh>
    <rPh sb="57" eb="59">
      <t>シュウニュウ</t>
    </rPh>
    <rPh sb="59" eb="61">
      <t>ゾウカ</t>
    </rPh>
    <rPh sb="62" eb="66">
      <t>ケイヒサクゲン</t>
    </rPh>
    <rPh sb="67" eb="68">
      <t>ツト</t>
    </rPh>
    <rPh sb="72" eb="74">
      <t>ヒツヨウ</t>
    </rPh>
    <phoneticPr fontId="5"/>
  </si>
  <si>
    <t>　平成27年度に駐車場建設時の償還金の返済が終了したことで，平成28年度より収益的収支比率が100％を超える状態が続いています。また，売上高GOP比率が類似施設平均値と比べ高く推移してることから，安定的な経営が行われているといえます。しかし，新型コロナウイルスの影響によって料金収入が減少し，EBITDAの数値が大幅に減少していることから，今後稼働率を上げ効率的な運営を行うことで，収益性を強化していくことが必要です。</t>
    <rPh sb="1" eb="3">
      <t>ヘイセイ</t>
    </rPh>
    <rPh sb="5" eb="7">
      <t>ネンド</t>
    </rPh>
    <rPh sb="8" eb="11">
      <t>チュウシャジョウ</t>
    </rPh>
    <rPh sb="11" eb="14">
      <t>ケンセツジ</t>
    </rPh>
    <rPh sb="15" eb="18">
      <t>ショウカンキン</t>
    </rPh>
    <rPh sb="19" eb="21">
      <t>ヘンサイ</t>
    </rPh>
    <rPh sb="22" eb="24">
      <t>シュウリョウ</t>
    </rPh>
    <rPh sb="30" eb="32">
      <t>ヘイセイ</t>
    </rPh>
    <rPh sb="34" eb="36">
      <t>ネンド</t>
    </rPh>
    <rPh sb="38" eb="41">
      <t>シュウエキテキ</t>
    </rPh>
    <rPh sb="41" eb="45">
      <t>シュウシヒリツ</t>
    </rPh>
    <rPh sb="51" eb="52">
      <t>コ</t>
    </rPh>
    <rPh sb="54" eb="56">
      <t>ジョウタイ</t>
    </rPh>
    <rPh sb="57" eb="58">
      <t>ツヅ</t>
    </rPh>
    <rPh sb="67" eb="70">
      <t>ウリアゲダカ</t>
    </rPh>
    <rPh sb="73" eb="75">
      <t>ヒリツ</t>
    </rPh>
    <rPh sb="80" eb="83">
      <t>ヘイキンチ</t>
    </rPh>
    <rPh sb="84" eb="85">
      <t>クラ</t>
    </rPh>
    <rPh sb="86" eb="87">
      <t>タカ</t>
    </rPh>
    <rPh sb="88" eb="90">
      <t>スイイ</t>
    </rPh>
    <rPh sb="98" eb="101">
      <t>アンテイテキ</t>
    </rPh>
    <rPh sb="102" eb="104">
      <t>ケイエイ</t>
    </rPh>
    <rPh sb="105" eb="106">
      <t>オコナ</t>
    </rPh>
    <rPh sb="121" eb="123">
      <t>シンガタ</t>
    </rPh>
    <rPh sb="131" eb="133">
      <t>エイキョウ</t>
    </rPh>
    <rPh sb="137" eb="141">
      <t>リョウキ</t>
    </rPh>
    <rPh sb="142" eb="144">
      <t>ゲンショウ</t>
    </rPh>
    <rPh sb="153" eb="155">
      <t>スウチ</t>
    </rPh>
    <rPh sb="156" eb="158">
      <t>オオハバ</t>
    </rPh>
    <rPh sb="159" eb="161">
      <t>ゲンショウ</t>
    </rPh>
    <rPh sb="170" eb="172">
      <t>コンゴ</t>
    </rPh>
    <rPh sb="172" eb="175">
      <t>カドウリツ</t>
    </rPh>
    <rPh sb="176" eb="177">
      <t>ア</t>
    </rPh>
    <rPh sb="178" eb="181">
      <t>コウリツテキ</t>
    </rPh>
    <rPh sb="182" eb="184">
      <t>ウンエイ</t>
    </rPh>
    <rPh sb="185" eb="186">
      <t>オコナ</t>
    </rPh>
    <rPh sb="191" eb="194">
      <t>シュウエキセイ</t>
    </rPh>
    <rPh sb="195" eb="197">
      <t>キョウカ</t>
    </rPh>
    <rPh sb="204" eb="206">
      <t>ヒツヨウ</t>
    </rPh>
    <phoneticPr fontId="5"/>
  </si>
  <si>
    <t>　令和元年7月に料金改定を行ったことで，定期契約数が増加しましたが，新型コロナウイルスの影響もあり，令和2年度の定期契約数及び時間貸利用の台数が減少しました。また，稼働率が類似施設平均値と比較し低い状態で推移していることから，今後も稼働率を上げるための取組が必要です。</t>
    <rPh sb="1" eb="3">
      <t>レイワ</t>
    </rPh>
    <rPh sb="3" eb="5">
      <t>ガンネン</t>
    </rPh>
    <rPh sb="6" eb="7">
      <t>ガツ</t>
    </rPh>
    <rPh sb="8" eb="10">
      <t>リョウキン</t>
    </rPh>
    <rPh sb="10" eb="12">
      <t>カイテイ</t>
    </rPh>
    <rPh sb="13" eb="14">
      <t>オコナ</t>
    </rPh>
    <rPh sb="20" eb="25">
      <t>テイキケイヤクスウ</t>
    </rPh>
    <rPh sb="26" eb="28">
      <t>ゾウカ</t>
    </rPh>
    <rPh sb="34" eb="36">
      <t>シンガタ</t>
    </rPh>
    <rPh sb="44" eb="46">
      <t>エイキョウ</t>
    </rPh>
    <rPh sb="50" eb="52">
      <t>レイワ</t>
    </rPh>
    <rPh sb="53" eb="55">
      <t>ネンド</t>
    </rPh>
    <rPh sb="56" eb="58">
      <t>テイキ</t>
    </rPh>
    <rPh sb="58" eb="61">
      <t>ケイヤクスウ</t>
    </rPh>
    <rPh sb="61" eb="62">
      <t>オヨ</t>
    </rPh>
    <rPh sb="69" eb="71">
      <t>ダイスウ</t>
    </rPh>
    <rPh sb="72" eb="74">
      <t>ゲンショウ</t>
    </rPh>
    <rPh sb="82" eb="85">
      <t>カドウリツ</t>
    </rPh>
    <rPh sb="94" eb="96">
      <t>ヒカク</t>
    </rPh>
    <rPh sb="97" eb="98">
      <t>ヒク</t>
    </rPh>
    <rPh sb="99" eb="101">
      <t>ジョウタイ</t>
    </rPh>
    <rPh sb="102" eb="104">
      <t>スイイ</t>
    </rPh>
    <rPh sb="113" eb="115">
      <t>コンゴ</t>
    </rPh>
    <rPh sb="116" eb="119">
      <t>カドウリツ</t>
    </rPh>
    <rPh sb="120" eb="121">
      <t>ア</t>
    </rPh>
    <rPh sb="126" eb="128">
      <t>トリクミ</t>
    </rPh>
    <rPh sb="129" eb="131">
      <t>ヒツヨウ</t>
    </rPh>
    <phoneticPr fontId="5"/>
  </si>
  <si>
    <t>　新型コロナウイルスの影響により稼働率が低下し，料金収入が減少しましたが，収益的収支比率が100％を超えていることや，売上高GOP比率が類似施設平均値と比べ高く推移してることから安定的な経営が行われています。令和3年度より償還金が発生することから，今後指定管理者制度の導入等を検討していきます。</t>
    <rPh sb="1" eb="3">
      <t>シンガタ</t>
    </rPh>
    <rPh sb="11" eb="13">
      <t>エイキョウ</t>
    </rPh>
    <rPh sb="16" eb="19">
      <t>カドウリツ</t>
    </rPh>
    <rPh sb="20" eb="22">
      <t>テイカ</t>
    </rPh>
    <rPh sb="24" eb="28">
      <t>リョウキンシュウニュウ</t>
    </rPh>
    <rPh sb="29" eb="31">
      <t>ゲンショウ</t>
    </rPh>
    <rPh sb="37" eb="44">
      <t>シュウエキテキシュウシヒリツ</t>
    </rPh>
    <rPh sb="50" eb="51">
      <t>コ</t>
    </rPh>
    <rPh sb="70" eb="72">
      <t>シセツ</t>
    </rPh>
    <rPh sb="89" eb="91">
      <t>アンテイ</t>
    </rPh>
    <rPh sb="91" eb="92">
      <t>テキ</t>
    </rPh>
    <rPh sb="93" eb="95">
      <t>ケイエイ</t>
    </rPh>
    <rPh sb="96" eb="97">
      <t>オコナ</t>
    </rPh>
    <rPh sb="104" eb="106">
      <t>レイワ</t>
    </rPh>
    <rPh sb="107" eb="109">
      <t>ネンド</t>
    </rPh>
    <rPh sb="111" eb="113">
      <t>ショウカン</t>
    </rPh>
    <rPh sb="113" eb="114">
      <t>キン</t>
    </rPh>
    <rPh sb="115" eb="117">
      <t>ハッセイ</t>
    </rPh>
    <rPh sb="124" eb="126">
      <t>コンゴ</t>
    </rPh>
    <rPh sb="126" eb="133">
      <t>シテイカンリシャセイド</t>
    </rPh>
    <rPh sb="134" eb="136">
      <t>ドウニュウ</t>
    </rPh>
    <rPh sb="136" eb="137">
      <t>トウ</t>
    </rPh>
    <rPh sb="138" eb="140">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</si>
</sst>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205</c:v>
                </c:pt>
                <c:pt idx="1">
                  <c:v>118.6</c:v>
                </c:pt>
                <c:pt idx="2">
                  <c:v>247.1</c:v>
                </c:pt>
                <c:pt idx="3">
                  <c:v>207.1</c:v>
                </c:pt>
                <c:pt idx="4">
                  <c:v>102.8</c:v>
                </c:pt>
              </c:numCache>
            </c:numRef>
          </c:val>
          <c:extLst>
            <c:ext xmlns:c16="http://schemas.microsoft.com/office/drawing/2014/chart" uri="{C3380CC4-5D6E-409C-BE32-E72D297353CC}">
              <c16:uniqueId val="{00000000-8402-475D-BA12-861B25E6D69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8402-475D-BA12-861B25E6D69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154.4</c:v>
                </c:pt>
                <c:pt idx="2">
                  <c:v>285.89999999999998</c:v>
                </c:pt>
                <c:pt idx="3">
                  <c:v>290.39999999999998</c:v>
                </c:pt>
                <c:pt idx="4">
                  <c:v>441.3</c:v>
                </c:pt>
              </c:numCache>
            </c:numRef>
          </c:val>
          <c:extLst>
            <c:ext xmlns:c16="http://schemas.microsoft.com/office/drawing/2014/chart" uri="{C3380CC4-5D6E-409C-BE32-E72D297353CC}">
              <c16:uniqueId val="{00000000-C84A-44AA-BBE1-F913196515D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C84A-44AA-BBE1-F913196515D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EE12-49AC-9C4B-C82D706B492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E12-49AC-9C4B-C82D706B492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1C1B-4E1E-B7CB-343261E6AD8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C1B-4E1E-B7CB-343261E6AD8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115-4130-A4C0-940EF787F93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F115-4130-A4C0-940EF787F93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600-4070-98FD-8B9368B3546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B600-4070-98FD-8B9368B3546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23.1</c:v>
                </c:pt>
                <c:pt idx="1">
                  <c:v>24.1</c:v>
                </c:pt>
                <c:pt idx="2">
                  <c:v>24.8</c:v>
                </c:pt>
                <c:pt idx="3">
                  <c:v>26</c:v>
                </c:pt>
                <c:pt idx="4">
                  <c:v>17.7</c:v>
                </c:pt>
              </c:numCache>
            </c:numRef>
          </c:val>
          <c:extLst>
            <c:ext xmlns:c16="http://schemas.microsoft.com/office/drawing/2014/chart" uri="{C3380CC4-5D6E-409C-BE32-E72D297353CC}">
              <c16:uniqueId val="{00000000-ECFD-4AD5-9F6D-E466FD98D0A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ECFD-4AD5-9F6D-E466FD98D0A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58</c:v>
                </c:pt>
                <c:pt idx="1">
                  <c:v>58.8</c:v>
                </c:pt>
                <c:pt idx="2">
                  <c:v>60.9</c:v>
                </c:pt>
                <c:pt idx="3">
                  <c:v>59.8</c:v>
                </c:pt>
                <c:pt idx="4">
                  <c:v>4.5</c:v>
                </c:pt>
              </c:numCache>
            </c:numRef>
          </c:val>
          <c:extLst>
            <c:ext xmlns:c16="http://schemas.microsoft.com/office/drawing/2014/chart" uri="{C3380CC4-5D6E-409C-BE32-E72D297353CC}">
              <c16:uniqueId val="{00000000-0E88-4610-8EC2-692D564BAC5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0E88-4610-8EC2-692D564BAC5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35408</c:v>
                </c:pt>
                <c:pt idx="1">
                  <c:v>37526</c:v>
                </c:pt>
                <c:pt idx="2">
                  <c:v>42484</c:v>
                </c:pt>
                <c:pt idx="3">
                  <c:v>37173</c:v>
                </c:pt>
                <c:pt idx="4">
                  <c:v>424</c:v>
                </c:pt>
              </c:numCache>
            </c:numRef>
          </c:val>
          <c:extLst>
            <c:ext xmlns:c16="http://schemas.microsoft.com/office/drawing/2014/chart" uri="{C3380CC4-5D6E-409C-BE32-E72D297353CC}">
              <c16:uniqueId val="{00000000-0F67-4665-9D75-87953D318C0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0F67-4665-9D75-87953D318C0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茨城県土浦市　駅東駐車場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28075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1155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205</v>
      </c>
      <c r="V31" s="118"/>
      <c r="W31" s="118"/>
      <c r="X31" s="118"/>
      <c r="Y31" s="118"/>
      <c r="Z31" s="118"/>
      <c r="AA31" s="118"/>
      <c r="AB31" s="118"/>
      <c r="AC31" s="118"/>
      <c r="AD31" s="118"/>
      <c r="AE31" s="118"/>
      <c r="AF31" s="118"/>
      <c r="AG31" s="118"/>
      <c r="AH31" s="118"/>
      <c r="AI31" s="118"/>
      <c r="AJ31" s="118"/>
      <c r="AK31" s="118"/>
      <c r="AL31" s="118"/>
      <c r="AM31" s="118"/>
      <c r="AN31" s="118">
        <f>データ!Z7</f>
        <v>118.6</v>
      </c>
      <c r="AO31" s="118"/>
      <c r="AP31" s="118"/>
      <c r="AQ31" s="118"/>
      <c r="AR31" s="118"/>
      <c r="AS31" s="118"/>
      <c r="AT31" s="118"/>
      <c r="AU31" s="118"/>
      <c r="AV31" s="118"/>
      <c r="AW31" s="118"/>
      <c r="AX31" s="118"/>
      <c r="AY31" s="118"/>
      <c r="AZ31" s="118"/>
      <c r="BA31" s="118"/>
      <c r="BB31" s="118"/>
      <c r="BC31" s="118"/>
      <c r="BD31" s="118"/>
      <c r="BE31" s="118"/>
      <c r="BF31" s="118"/>
      <c r="BG31" s="118">
        <f>データ!AA7</f>
        <v>247.1</v>
      </c>
      <c r="BH31" s="118"/>
      <c r="BI31" s="118"/>
      <c r="BJ31" s="118"/>
      <c r="BK31" s="118"/>
      <c r="BL31" s="118"/>
      <c r="BM31" s="118"/>
      <c r="BN31" s="118"/>
      <c r="BO31" s="118"/>
      <c r="BP31" s="118"/>
      <c r="BQ31" s="118"/>
      <c r="BR31" s="118"/>
      <c r="BS31" s="118"/>
      <c r="BT31" s="118"/>
      <c r="BU31" s="118"/>
      <c r="BV31" s="118"/>
      <c r="BW31" s="118"/>
      <c r="BX31" s="118"/>
      <c r="BY31" s="118"/>
      <c r="BZ31" s="118">
        <f>データ!AB7</f>
        <v>207.1</v>
      </c>
      <c r="CA31" s="118"/>
      <c r="CB31" s="118"/>
      <c r="CC31" s="118"/>
      <c r="CD31" s="118"/>
      <c r="CE31" s="118"/>
      <c r="CF31" s="118"/>
      <c r="CG31" s="118"/>
      <c r="CH31" s="118"/>
      <c r="CI31" s="118"/>
      <c r="CJ31" s="118"/>
      <c r="CK31" s="118"/>
      <c r="CL31" s="118"/>
      <c r="CM31" s="118"/>
      <c r="CN31" s="118"/>
      <c r="CO31" s="118"/>
      <c r="CP31" s="118"/>
      <c r="CQ31" s="118"/>
      <c r="CR31" s="118"/>
      <c r="CS31" s="118">
        <f>データ!AC7</f>
        <v>102.8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23.1</v>
      </c>
      <c r="JD31" s="120"/>
      <c r="JE31" s="120"/>
      <c r="JF31" s="120"/>
      <c r="JG31" s="120"/>
      <c r="JH31" s="120"/>
      <c r="JI31" s="120"/>
      <c r="JJ31" s="120"/>
      <c r="JK31" s="120"/>
      <c r="JL31" s="120"/>
      <c r="JM31" s="120"/>
      <c r="JN31" s="120"/>
      <c r="JO31" s="120"/>
      <c r="JP31" s="120"/>
      <c r="JQ31" s="120"/>
      <c r="JR31" s="120"/>
      <c r="JS31" s="120"/>
      <c r="JT31" s="120"/>
      <c r="JU31" s="121"/>
      <c r="JV31" s="119">
        <f>データ!DL7</f>
        <v>24.1</v>
      </c>
      <c r="JW31" s="120"/>
      <c r="JX31" s="120"/>
      <c r="JY31" s="120"/>
      <c r="JZ31" s="120"/>
      <c r="KA31" s="120"/>
      <c r="KB31" s="120"/>
      <c r="KC31" s="120"/>
      <c r="KD31" s="120"/>
      <c r="KE31" s="120"/>
      <c r="KF31" s="120"/>
      <c r="KG31" s="120"/>
      <c r="KH31" s="120"/>
      <c r="KI31" s="120"/>
      <c r="KJ31" s="120"/>
      <c r="KK31" s="120"/>
      <c r="KL31" s="120"/>
      <c r="KM31" s="120"/>
      <c r="KN31" s="121"/>
      <c r="KO31" s="119">
        <f>データ!DM7</f>
        <v>24.8</v>
      </c>
      <c r="KP31" s="120"/>
      <c r="KQ31" s="120"/>
      <c r="KR31" s="120"/>
      <c r="KS31" s="120"/>
      <c r="KT31" s="120"/>
      <c r="KU31" s="120"/>
      <c r="KV31" s="120"/>
      <c r="KW31" s="120"/>
      <c r="KX31" s="120"/>
      <c r="KY31" s="120"/>
      <c r="KZ31" s="120"/>
      <c r="LA31" s="120"/>
      <c r="LB31" s="120"/>
      <c r="LC31" s="120"/>
      <c r="LD31" s="120"/>
      <c r="LE31" s="120"/>
      <c r="LF31" s="120"/>
      <c r="LG31" s="121"/>
      <c r="LH31" s="119">
        <f>データ!DN7</f>
        <v>26</v>
      </c>
      <c r="LI31" s="120"/>
      <c r="LJ31" s="120"/>
      <c r="LK31" s="120"/>
      <c r="LL31" s="120"/>
      <c r="LM31" s="120"/>
      <c r="LN31" s="120"/>
      <c r="LO31" s="120"/>
      <c r="LP31" s="120"/>
      <c r="LQ31" s="120"/>
      <c r="LR31" s="120"/>
      <c r="LS31" s="120"/>
      <c r="LT31" s="120"/>
      <c r="LU31" s="120"/>
      <c r="LV31" s="120"/>
      <c r="LW31" s="120"/>
      <c r="LX31" s="120"/>
      <c r="LY31" s="120"/>
      <c r="LZ31" s="121"/>
      <c r="MA31" s="119">
        <f>データ!DO7</f>
        <v>17.7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58</v>
      </c>
      <c r="EM52" s="118"/>
      <c r="EN52" s="118"/>
      <c r="EO52" s="118"/>
      <c r="EP52" s="118"/>
      <c r="EQ52" s="118"/>
      <c r="ER52" s="118"/>
      <c r="ES52" s="118"/>
      <c r="ET52" s="118"/>
      <c r="EU52" s="118"/>
      <c r="EV52" s="118"/>
      <c r="EW52" s="118"/>
      <c r="EX52" s="118"/>
      <c r="EY52" s="118"/>
      <c r="EZ52" s="118"/>
      <c r="FA52" s="118"/>
      <c r="FB52" s="118"/>
      <c r="FC52" s="118"/>
      <c r="FD52" s="118"/>
      <c r="FE52" s="118">
        <f>データ!BG7</f>
        <v>58.8</v>
      </c>
      <c r="FF52" s="118"/>
      <c r="FG52" s="118"/>
      <c r="FH52" s="118"/>
      <c r="FI52" s="118"/>
      <c r="FJ52" s="118"/>
      <c r="FK52" s="118"/>
      <c r="FL52" s="118"/>
      <c r="FM52" s="118"/>
      <c r="FN52" s="118"/>
      <c r="FO52" s="118"/>
      <c r="FP52" s="118"/>
      <c r="FQ52" s="118"/>
      <c r="FR52" s="118"/>
      <c r="FS52" s="118"/>
      <c r="FT52" s="118"/>
      <c r="FU52" s="118"/>
      <c r="FV52" s="118"/>
      <c r="FW52" s="118"/>
      <c r="FX52" s="118">
        <f>データ!BH7</f>
        <v>60.9</v>
      </c>
      <c r="FY52" s="118"/>
      <c r="FZ52" s="118"/>
      <c r="GA52" s="118"/>
      <c r="GB52" s="118"/>
      <c r="GC52" s="118"/>
      <c r="GD52" s="118"/>
      <c r="GE52" s="118"/>
      <c r="GF52" s="118"/>
      <c r="GG52" s="118"/>
      <c r="GH52" s="118"/>
      <c r="GI52" s="118"/>
      <c r="GJ52" s="118"/>
      <c r="GK52" s="118"/>
      <c r="GL52" s="118"/>
      <c r="GM52" s="118"/>
      <c r="GN52" s="118"/>
      <c r="GO52" s="118"/>
      <c r="GP52" s="118"/>
      <c r="GQ52" s="118">
        <f>データ!BI7</f>
        <v>59.8</v>
      </c>
      <c r="GR52" s="118"/>
      <c r="GS52" s="118"/>
      <c r="GT52" s="118"/>
      <c r="GU52" s="118"/>
      <c r="GV52" s="118"/>
      <c r="GW52" s="118"/>
      <c r="GX52" s="118"/>
      <c r="GY52" s="118"/>
      <c r="GZ52" s="118"/>
      <c r="HA52" s="118"/>
      <c r="HB52" s="118"/>
      <c r="HC52" s="118"/>
      <c r="HD52" s="118"/>
      <c r="HE52" s="118"/>
      <c r="HF52" s="118"/>
      <c r="HG52" s="118"/>
      <c r="HH52" s="118"/>
      <c r="HI52" s="118"/>
      <c r="HJ52" s="118">
        <f>データ!BJ7</f>
        <v>4.5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35408</v>
      </c>
      <c r="JD52" s="125"/>
      <c r="JE52" s="125"/>
      <c r="JF52" s="125"/>
      <c r="JG52" s="125"/>
      <c r="JH52" s="125"/>
      <c r="JI52" s="125"/>
      <c r="JJ52" s="125"/>
      <c r="JK52" s="125"/>
      <c r="JL52" s="125"/>
      <c r="JM52" s="125"/>
      <c r="JN52" s="125"/>
      <c r="JO52" s="125"/>
      <c r="JP52" s="125"/>
      <c r="JQ52" s="125"/>
      <c r="JR52" s="125"/>
      <c r="JS52" s="125"/>
      <c r="JT52" s="125"/>
      <c r="JU52" s="125"/>
      <c r="JV52" s="125">
        <f>データ!BR7</f>
        <v>37526</v>
      </c>
      <c r="JW52" s="125"/>
      <c r="JX52" s="125"/>
      <c r="JY52" s="125"/>
      <c r="JZ52" s="125"/>
      <c r="KA52" s="125"/>
      <c r="KB52" s="125"/>
      <c r="KC52" s="125"/>
      <c r="KD52" s="125"/>
      <c r="KE52" s="125"/>
      <c r="KF52" s="125"/>
      <c r="KG52" s="125"/>
      <c r="KH52" s="125"/>
      <c r="KI52" s="125"/>
      <c r="KJ52" s="125"/>
      <c r="KK52" s="125"/>
      <c r="KL52" s="125"/>
      <c r="KM52" s="125"/>
      <c r="KN52" s="125"/>
      <c r="KO52" s="125">
        <f>データ!BS7</f>
        <v>42484</v>
      </c>
      <c r="KP52" s="125"/>
      <c r="KQ52" s="125"/>
      <c r="KR52" s="125"/>
      <c r="KS52" s="125"/>
      <c r="KT52" s="125"/>
      <c r="KU52" s="125"/>
      <c r="KV52" s="125"/>
      <c r="KW52" s="125"/>
      <c r="KX52" s="125"/>
      <c r="KY52" s="125"/>
      <c r="KZ52" s="125"/>
      <c r="LA52" s="125"/>
      <c r="LB52" s="125"/>
      <c r="LC52" s="125"/>
      <c r="LD52" s="125"/>
      <c r="LE52" s="125"/>
      <c r="LF52" s="125"/>
      <c r="LG52" s="125"/>
      <c r="LH52" s="125">
        <f>データ!BT7</f>
        <v>37173</v>
      </c>
      <c r="LI52" s="125"/>
      <c r="LJ52" s="125"/>
      <c r="LK52" s="125"/>
      <c r="LL52" s="125"/>
      <c r="LM52" s="125"/>
      <c r="LN52" s="125"/>
      <c r="LO52" s="125"/>
      <c r="LP52" s="125"/>
      <c r="LQ52" s="125"/>
      <c r="LR52" s="125"/>
      <c r="LS52" s="125"/>
      <c r="LT52" s="125"/>
      <c r="LU52" s="125"/>
      <c r="LV52" s="125"/>
      <c r="LW52" s="125"/>
      <c r="LX52" s="125"/>
      <c r="LY52" s="125"/>
      <c r="LZ52" s="125"/>
      <c r="MA52" s="125">
        <f>データ!BU7</f>
        <v>424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398501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38719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154.4</v>
      </c>
      <c r="KQ77" s="120"/>
      <c r="KR77" s="120"/>
      <c r="KS77" s="120"/>
      <c r="KT77" s="120"/>
      <c r="KU77" s="120"/>
      <c r="KV77" s="120"/>
      <c r="KW77" s="120"/>
      <c r="KX77" s="120"/>
      <c r="KY77" s="120"/>
      <c r="KZ77" s="120"/>
      <c r="LA77" s="120"/>
      <c r="LB77" s="120"/>
      <c r="LC77" s="120"/>
      <c r="LD77" s="121"/>
      <c r="LE77" s="119">
        <f>データ!DB7</f>
        <v>285.89999999999998</v>
      </c>
      <c r="LF77" s="120"/>
      <c r="LG77" s="120"/>
      <c r="LH77" s="120"/>
      <c r="LI77" s="120"/>
      <c r="LJ77" s="120"/>
      <c r="LK77" s="120"/>
      <c r="LL77" s="120"/>
      <c r="LM77" s="120"/>
      <c r="LN77" s="120"/>
      <c r="LO77" s="120"/>
      <c r="LP77" s="120"/>
      <c r="LQ77" s="120"/>
      <c r="LR77" s="120"/>
      <c r="LS77" s="121"/>
      <c r="LT77" s="119">
        <f>データ!DC7</f>
        <v>290.39999999999998</v>
      </c>
      <c r="LU77" s="120"/>
      <c r="LV77" s="120"/>
      <c r="LW77" s="120"/>
      <c r="LX77" s="120"/>
      <c r="LY77" s="120"/>
      <c r="LZ77" s="120"/>
      <c r="MA77" s="120"/>
      <c r="MB77" s="120"/>
      <c r="MC77" s="120"/>
      <c r="MD77" s="120"/>
      <c r="ME77" s="120"/>
      <c r="MF77" s="120"/>
      <c r="MG77" s="120"/>
      <c r="MH77" s="121"/>
      <c r="MI77" s="119">
        <f>データ!DD7</f>
        <v>441.3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ysWzg2Xh9vTqldbupu1cR3X5RRLT2EwrNJ/GBcvcWhQ06Y9Ltwi4B7MVg4U1NTyTH08n9s2JaRSpSFvGK5vbUg==" saltValue="BOFV6F7Eo2wpvynU3Qp+X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94</v>
      </c>
      <c r="AO5" s="59" t="s">
        <v>95</v>
      </c>
      <c r="AP5" s="59" t="s">
        <v>96</v>
      </c>
      <c r="AQ5" s="59" t="s">
        <v>97</v>
      </c>
      <c r="AR5" s="59" t="s">
        <v>98</v>
      </c>
      <c r="AS5" s="59" t="s">
        <v>99</v>
      </c>
      <c r="AT5" s="59" t="s">
        <v>100</v>
      </c>
      <c r="AU5" s="59" t="s">
        <v>102</v>
      </c>
      <c r="AV5" s="59" t="s">
        <v>103</v>
      </c>
      <c r="AW5" s="59" t="s">
        <v>92</v>
      </c>
      <c r="AX5" s="59" t="s">
        <v>101</v>
      </c>
      <c r="AY5" s="59" t="s">
        <v>104</v>
      </c>
      <c r="AZ5" s="59" t="s">
        <v>95</v>
      </c>
      <c r="BA5" s="59" t="s">
        <v>96</v>
      </c>
      <c r="BB5" s="59" t="s">
        <v>97</v>
      </c>
      <c r="BC5" s="59" t="s">
        <v>98</v>
      </c>
      <c r="BD5" s="59" t="s">
        <v>99</v>
      </c>
      <c r="BE5" s="59" t="s">
        <v>100</v>
      </c>
      <c r="BF5" s="59" t="s">
        <v>90</v>
      </c>
      <c r="BG5" s="59" t="s">
        <v>103</v>
      </c>
      <c r="BH5" s="59" t="s">
        <v>105</v>
      </c>
      <c r="BI5" s="59" t="s">
        <v>101</v>
      </c>
      <c r="BJ5" s="59" t="s">
        <v>106</v>
      </c>
      <c r="BK5" s="59" t="s">
        <v>95</v>
      </c>
      <c r="BL5" s="59" t="s">
        <v>96</v>
      </c>
      <c r="BM5" s="59" t="s">
        <v>97</v>
      </c>
      <c r="BN5" s="59" t="s">
        <v>98</v>
      </c>
      <c r="BO5" s="59" t="s">
        <v>99</v>
      </c>
      <c r="BP5" s="59" t="s">
        <v>100</v>
      </c>
      <c r="BQ5" s="59" t="s">
        <v>107</v>
      </c>
      <c r="BR5" s="59" t="s">
        <v>91</v>
      </c>
      <c r="BS5" s="59" t="s">
        <v>92</v>
      </c>
      <c r="BT5" s="59" t="s">
        <v>101</v>
      </c>
      <c r="BU5" s="59" t="s">
        <v>104</v>
      </c>
      <c r="BV5" s="59" t="s">
        <v>95</v>
      </c>
      <c r="BW5" s="59" t="s">
        <v>96</v>
      </c>
      <c r="BX5" s="59" t="s">
        <v>97</v>
      </c>
      <c r="BY5" s="59" t="s">
        <v>98</v>
      </c>
      <c r="BZ5" s="59" t="s">
        <v>99</v>
      </c>
      <c r="CA5" s="59" t="s">
        <v>100</v>
      </c>
      <c r="CB5" s="59" t="s">
        <v>90</v>
      </c>
      <c r="CC5" s="59" t="s">
        <v>91</v>
      </c>
      <c r="CD5" s="59" t="s">
        <v>108</v>
      </c>
      <c r="CE5" s="59" t="s">
        <v>93</v>
      </c>
      <c r="CF5" s="59" t="s">
        <v>94</v>
      </c>
      <c r="CG5" s="59" t="s">
        <v>95</v>
      </c>
      <c r="CH5" s="59" t="s">
        <v>96</v>
      </c>
      <c r="CI5" s="59" t="s">
        <v>97</v>
      </c>
      <c r="CJ5" s="59" t="s">
        <v>98</v>
      </c>
      <c r="CK5" s="59" t="s">
        <v>99</v>
      </c>
      <c r="CL5" s="59" t="s">
        <v>100</v>
      </c>
      <c r="CM5" s="150"/>
      <c r="CN5" s="150"/>
      <c r="CO5" s="59" t="s">
        <v>90</v>
      </c>
      <c r="CP5" s="59" t="s">
        <v>109</v>
      </c>
      <c r="CQ5" s="59" t="s">
        <v>92</v>
      </c>
      <c r="CR5" s="59" t="s">
        <v>93</v>
      </c>
      <c r="CS5" s="59" t="s">
        <v>104</v>
      </c>
      <c r="CT5" s="59" t="s">
        <v>95</v>
      </c>
      <c r="CU5" s="59" t="s">
        <v>96</v>
      </c>
      <c r="CV5" s="59" t="s">
        <v>97</v>
      </c>
      <c r="CW5" s="59" t="s">
        <v>98</v>
      </c>
      <c r="CX5" s="59" t="s">
        <v>99</v>
      </c>
      <c r="CY5" s="59" t="s">
        <v>100</v>
      </c>
      <c r="CZ5" s="59" t="s">
        <v>107</v>
      </c>
      <c r="DA5" s="59" t="s">
        <v>91</v>
      </c>
      <c r="DB5" s="59" t="s">
        <v>92</v>
      </c>
      <c r="DC5" s="59" t="s">
        <v>101</v>
      </c>
      <c r="DD5" s="59" t="s">
        <v>104</v>
      </c>
      <c r="DE5" s="59" t="s">
        <v>95</v>
      </c>
      <c r="DF5" s="59" t="s">
        <v>96</v>
      </c>
      <c r="DG5" s="59" t="s">
        <v>97</v>
      </c>
      <c r="DH5" s="59" t="s">
        <v>98</v>
      </c>
      <c r="DI5" s="59" t="s">
        <v>99</v>
      </c>
      <c r="DJ5" s="59" t="s">
        <v>35</v>
      </c>
      <c r="DK5" s="59" t="s">
        <v>90</v>
      </c>
      <c r="DL5" s="59" t="s">
        <v>91</v>
      </c>
      <c r="DM5" s="59" t="s">
        <v>108</v>
      </c>
      <c r="DN5" s="59" t="s">
        <v>101</v>
      </c>
      <c r="DO5" s="59" t="s">
        <v>106</v>
      </c>
      <c r="DP5" s="59" t="s">
        <v>95</v>
      </c>
      <c r="DQ5" s="59" t="s">
        <v>96</v>
      </c>
      <c r="DR5" s="59" t="s">
        <v>97</v>
      </c>
      <c r="DS5" s="59" t="s">
        <v>98</v>
      </c>
      <c r="DT5" s="59" t="s">
        <v>99</v>
      </c>
      <c r="DU5" s="59" t="s">
        <v>100</v>
      </c>
    </row>
    <row r="6" spans="1:125" s="66" customFormat="1" x14ac:dyDescent="0.2">
      <c r="A6" s="49" t="s">
        <v>110</v>
      </c>
      <c r="B6" s="60">
        <f>B8</f>
        <v>2020</v>
      </c>
      <c r="C6" s="60">
        <f t="shared" ref="C6:X6" si="1">C8</f>
        <v>82031</v>
      </c>
      <c r="D6" s="60">
        <f t="shared" si="1"/>
        <v>47</v>
      </c>
      <c r="E6" s="60">
        <f t="shared" si="1"/>
        <v>14</v>
      </c>
      <c r="F6" s="60">
        <f t="shared" si="1"/>
        <v>0</v>
      </c>
      <c r="G6" s="60">
        <f t="shared" si="1"/>
        <v>2</v>
      </c>
      <c r="H6" s="60" t="str">
        <f>SUBSTITUTE(H8,"　","")</f>
        <v>茨城県土浦市</v>
      </c>
      <c r="I6" s="60" t="str">
        <f t="shared" si="1"/>
        <v>駅東駐車場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36</v>
      </c>
      <c r="S6" s="62" t="str">
        <f t="shared" si="1"/>
        <v>駅</v>
      </c>
      <c r="T6" s="62" t="str">
        <f t="shared" si="1"/>
        <v>有</v>
      </c>
      <c r="U6" s="63">
        <f t="shared" si="1"/>
        <v>28075</v>
      </c>
      <c r="V6" s="63">
        <f t="shared" si="1"/>
        <v>1155</v>
      </c>
      <c r="W6" s="63">
        <f t="shared" si="1"/>
        <v>200</v>
      </c>
      <c r="X6" s="62" t="str">
        <f t="shared" si="1"/>
        <v>無</v>
      </c>
      <c r="Y6" s="64">
        <f>IF(Y8="-",NA(),Y8)</f>
        <v>205</v>
      </c>
      <c r="Z6" s="64">
        <f t="shared" ref="Z6:AH6" si="2">IF(Z8="-",NA(),Z8)</f>
        <v>118.6</v>
      </c>
      <c r="AA6" s="64">
        <f t="shared" si="2"/>
        <v>247.1</v>
      </c>
      <c r="AB6" s="64">
        <f t="shared" si="2"/>
        <v>207.1</v>
      </c>
      <c r="AC6" s="64">
        <f t="shared" si="2"/>
        <v>102.8</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58</v>
      </c>
      <c r="BG6" s="64">
        <f t="shared" ref="BG6:BO6" si="5">IF(BG8="-",NA(),BG8)</f>
        <v>58.8</v>
      </c>
      <c r="BH6" s="64">
        <f t="shared" si="5"/>
        <v>60.9</v>
      </c>
      <c r="BI6" s="64">
        <f t="shared" si="5"/>
        <v>59.8</v>
      </c>
      <c r="BJ6" s="64">
        <f t="shared" si="5"/>
        <v>4.5</v>
      </c>
      <c r="BK6" s="64">
        <f t="shared" si="5"/>
        <v>27.9</v>
      </c>
      <c r="BL6" s="64">
        <f t="shared" si="5"/>
        <v>30.9</v>
      </c>
      <c r="BM6" s="64">
        <f t="shared" si="5"/>
        <v>32.4</v>
      </c>
      <c r="BN6" s="64">
        <f t="shared" si="5"/>
        <v>13.1</v>
      </c>
      <c r="BO6" s="64">
        <f t="shared" si="5"/>
        <v>-0.7</v>
      </c>
      <c r="BP6" s="61" t="str">
        <f>IF(BP8="-","",IF(BP8="-","【-】","【"&amp;SUBSTITUTE(TEXT(BP8,"#,##0.0"),"-","△")&amp;"】"))</f>
        <v>【△65.9】</v>
      </c>
      <c r="BQ6" s="65">
        <f>IF(BQ8="-",NA(),BQ8)</f>
        <v>35408</v>
      </c>
      <c r="BR6" s="65">
        <f t="shared" ref="BR6:BZ6" si="6">IF(BR8="-",NA(),BR8)</f>
        <v>37526</v>
      </c>
      <c r="BS6" s="65">
        <f t="shared" si="6"/>
        <v>42484</v>
      </c>
      <c r="BT6" s="65">
        <f t="shared" si="6"/>
        <v>37173</v>
      </c>
      <c r="BU6" s="65">
        <f t="shared" si="6"/>
        <v>424</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111</v>
      </c>
      <c r="CM6" s="63">
        <f t="shared" ref="CM6:CN6" si="7">CM8</f>
        <v>398501</v>
      </c>
      <c r="CN6" s="63">
        <f t="shared" si="7"/>
        <v>38719</v>
      </c>
      <c r="CO6" s="64"/>
      <c r="CP6" s="64"/>
      <c r="CQ6" s="64"/>
      <c r="CR6" s="64"/>
      <c r="CS6" s="64"/>
      <c r="CT6" s="64"/>
      <c r="CU6" s="64"/>
      <c r="CV6" s="64"/>
      <c r="CW6" s="64"/>
      <c r="CX6" s="64"/>
      <c r="CY6" s="61" t="s">
        <v>112</v>
      </c>
      <c r="CZ6" s="64">
        <f>IF(CZ8="-",NA(),CZ8)</f>
        <v>0</v>
      </c>
      <c r="DA6" s="64">
        <f t="shared" ref="DA6:DI6" si="8">IF(DA8="-",NA(),DA8)</f>
        <v>154.4</v>
      </c>
      <c r="DB6" s="64">
        <f t="shared" si="8"/>
        <v>285.89999999999998</v>
      </c>
      <c r="DC6" s="64">
        <f t="shared" si="8"/>
        <v>290.39999999999998</v>
      </c>
      <c r="DD6" s="64">
        <f t="shared" si="8"/>
        <v>441.3</v>
      </c>
      <c r="DE6" s="64">
        <f t="shared" si="8"/>
        <v>283.7</v>
      </c>
      <c r="DF6" s="64">
        <f t="shared" si="8"/>
        <v>263.39999999999998</v>
      </c>
      <c r="DG6" s="64">
        <f t="shared" si="8"/>
        <v>178.3</v>
      </c>
      <c r="DH6" s="64">
        <f t="shared" si="8"/>
        <v>1310.7</v>
      </c>
      <c r="DI6" s="64">
        <f t="shared" si="8"/>
        <v>110.8</v>
      </c>
      <c r="DJ6" s="61" t="str">
        <f>IF(DJ8="-","",IF(DJ8="-","【-】","【"&amp;SUBSTITUTE(TEXT(DJ8,"#,##0.0"),"-","△")&amp;"】"))</f>
        <v>【183.4】</v>
      </c>
      <c r="DK6" s="64">
        <f>IF(DK8="-",NA(),DK8)</f>
        <v>23.1</v>
      </c>
      <c r="DL6" s="64">
        <f t="shared" ref="DL6:DT6" si="9">IF(DL8="-",NA(),DL8)</f>
        <v>24.1</v>
      </c>
      <c r="DM6" s="64">
        <f t="shared" si="9"/>
        <v>24.8</v>
      </c>
      <c r="DN6" s="64">
        <f t="shared" si="9"/>
        <v>26</v>
      </c>
      <c r="DO6" s="64">
        <f t="shared" si="9"/>
        <v>17.7</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2">
      <c r="A7" s="49" t="s">
        <v>113</v>
      </c>
      <c r="B7" s="60">
        <f t="shared" ref="B7:X7" si="10">B8</f>
        <v>2020</v>
      </c>
      <c r="C7" s="60">
        <f t="shared" si="10"/>
        <v>82031</v>
      </c>
      <c r="D7" s="60">
        <f t="shared" si="10"/>
        <v>47</v>
      </c>
      <c r="E7" s="60">
        <f t="shared" si="10"/>
        <v>14</v>
      </c>
      <c r="F7" s="60">
        <f t="shared" si="10"/>
        <v>0</v>
      </c>
      <c r="G7" s="60">
        <f t="shared" si="10"/>
        <v>2</v>
      </c>
      <c r="H7" s="60" t="str">
        <f t="shared" si="10"/>
        <v>茨城県　土浦市</v>
      </c>
      <c r="I7" s="60" t="str">
        <f t="shared" si="10"/>
        <v>駅東駐車場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36</v>
      </c>
      <c r="S7" s="62" t="str">
        <f t="shared" si="10"/>
        <v>駅</v>
      </c>
      <c r="T7" s="62" t="str">
        <f t="shared" si="10"/>
        <v>有</v>
      </c>
      <c r="U7" s="63">
        <f t="shared" si="10"/>
        <v>28075</v>
      </c>
      <c r="V7" s="63">
        <f t="shared" si="10"/>
        <v>1155</v>
      </c>
      <c r="W7" s="63">
        <f t="shared" si="10"/>
        <v>200</v>
      </c>
      <c r="X7" s="62" t="str">
        <f t="shared" si="10"/>
        <v>無</v>
      </c>
      <c r="Y7" s="64">
        <f>Y8</f>
        <v>205</v>
      </c>
      <c r="Z7" s="64">
        <f t="shared" ref="Z7:AH7" si="11">Z8</f>
        <v>118.6</v>
      </c>
      <c r="AA7" s="64">
        <f t="shared" si="11"/>
        <v>247.1</v>
      </c>
      <c r="AB7" s="64">
        <f t="shared" si="11"/>
        <v>207.1</v>
      </c>
      <c r="AC7" s="64">
        <f t="shared" si="11"/>
        <v>102.8</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58</v>
      </c>
      <c r="BG7" s="64">
        <f t="shared" ref="BG7:BO7" si="14">BG8</f>
        <v>58.8</v>
      </c>
      <c r="BH7" s="64">
        <f t="shared" si="14"/>
        <v>60.9</v>
      </c>
      <c r="BI7" s="64">
        <f t="shared" si="14"/>
        <v>59.8</v>
      </c>
      <c r="BJ7" s="64">
        <f t="shared" si="14"/>
        <v>4.5</v>
      </c>
      <c r="BK7" s="64">
        <f t="shared" si="14"/>
        <v>27.9</v>
      </c>
      <c r="BL7" s="64">
        <f t="shared" si="14"/>
        <v>30.9</v>
      </c>
      <c r="BM7" s="64">
        <f t="shared" si="14"/>
        <v>32.4</v>
      </c>
      <c r="BN7" s="64">
        <f t="shared" si="14"/>
        <v>13.1</v>
      </c>
      <c r="BO7" s="64">
        <f t="shared" si="14"/>
        <v>-0.7</v>
      </c>
      <c r="BP7" s="61"/>
      <c r="BQ7" s="65">
        <f>BQ8</f>
        <v>35408</v>
      </c>
      <c r="BR7" s="65">
        <f t="shared" ref="BR7:BZ7" si="15">BR8</f>
        <v>37526</v>
      </c>
      <c r="BS7" s="65">
        <f t="shared" si="15"/>
        <v>42484</v>
      </c>
      <c r="BT7" s="65">
        <f t="shared" si="15"/>
        <v>37173</v>
      </c>
      <c r="BU7" s="65">
        <f t="shared" si="15"/>
        <v>424</v>
      </c>
      <c r="BV7" s="65">
        <f t="shared" si="15"/>
        <v>19504</v>
      </c>
      <c r="BW7" s="65">
        <f t="shared" si="15"/>
        <v>18068</v>
      </c>
      <c r="BX7" s="65">
        <f t="shared" si="15"/>
        <v>25902</v>
      </c>
      <c r="BY7" s="65">
        <f t="shared" si="15"/>
        <v>23067</v>
      </c>
      <c r="BZ7" s="65">
        <f t="shared" si="15"/>
        <v>4197</v>
      </c>
      <c r="CA7" s="63"/>
      <c r="CB7" s="64" t="s">
        <v>114</v>
      </c>
      <c r="CC7" s="64" t="s">
        <v>114</v>
      </c>
      <c r="CD7" s="64" t="s">
        <v>114</v>
      </c>
      <c r="CE7" s="64" t="s">
        <v>114</v>
      </c>
      <c r="CF7" s="64" t="s">
        <v>114</v>
      </c>
      <c r="CG7" s="64" t="s">
        <v>114</v>
      </c>
      <c r="CH7" s="64" t="s">
        <v>114</v>
      </c>
      <c r="CI7" s="64" t="s">
        <v>114</v>
      </c>
      <c r="CJ7" s="64" t="s">
        <v>114</v>
      </c>
      <c r="CK7" s="64" t="s">
        <v>115</v>
      </c>
      <c r="CL7" s="61"/>
      <c r="CM7" s="63">
        <f>CM8</f>
        <v>398501</v>
      </c>
      <c r="CN7" s="63">
        <f>CN8</f>
        <v>38719</v>
      </c>
      <c r="CO7" s="64" t="s">
        <v>114</v>
      </c>
      <c r="CP7" s="64" t="s">
        <v>114</v>
      </c>
      <c r="CQ7" s="64" t="s">
        <v>114</v>
      </c>
      <c r="CR7" s="64" t="s">
        <v>114</v>
      </c>
      <c r="CS7" s="64" t="s">
        <v>114</v>
      </c>
      <c r="CT7" s="64" t="s">
        <v>114</v>
      </c>
      <c r="CU7" s="64" t="s">
        <v>114</v>
      </c>
      <c r="CV7" s="64" t="s">
        <v>114</v>
      </c>
      <c r="CW7" s="64" t="s">
        <v>114</v>
      </c>
      <c r="CX7" s="64" t="s">
        <v>116</v>
      </c>
      <c r="CY7" s="61"/>
      <c r="CZ7" s="64">
        <f>CZ8</f>
        <v>0</v>
      </c>
      <c r="DA7" s="64">
        <f t="shared" ref="DA7:DI7" si="16">DA8</f>
        <v>154.4</v>
      </c>
      <c r="DB7" s="64">
        <f t="shared" si="16"/>
        <v>285.89999999999998</v>
      </c>
      <c r="DC7" s="64">
        <f t="shared" si="16"/>
        <v>290.39999999999998</v>
      </c>
      <c r="DD7" s="64">
        <f t="shared" si="16"/>
        <v>441.3</v>
      </c>
      <c r="DE7" s="64">
        <f t="shared" si="16"/>
        <v>283.7</v>
      </c>
      <c r="DF7" s="64">
        <f t="shared" si="16"/>
        <v>263.39999999999998</v>
      </c>
      <c r="DG7" s="64">
        <f t="shared" si="16"/>
        <v>178.3</v>
      </c>
      <c r="DH7" s="64">
        <f t="shared" si="16"/>
        <v>1310.7</v>
      </c>
      <c r="DI7" s="64">
        <f t="shared" si="16"/>
        <v>110.8</v>
      </c>
      <c r="DJ7" s="61"/>
      <c r="DK7" s="64">
        <f>DK8</f>
        <v>23.1</v>
      </c>
      <c r="DL7" s="64">
        <f t="shared" ref="DL7:DT7" si="17">DL8</f>
        <v>24.1</v>
      </c>
      <c r="DM7" s="64">
        <f t="shared" si="17"/>
        <v>24.8</v>
      </c>
      <c r="DN7" s="64">
        <f t="shared" si="17"/>
        <v>26</v>
      </c>
      <c r="DO7" s="64">
        <f t="shared" si="17"/>
        <v>17.7</v>
      </c>
      <c r="DP7" s="64">
        <f t="shared" si="17"/>
        <v>135.6</v>
      </c>
      <c r="DQ7" s="64">
        <f t="shared" si="17"/>
        <v>134.5</v>
      </c>
      <c r="DR7" s="64">
        <f t="shared" si="17"/>
        <v>134.9</v>
      </c>
      <c r="DS7" s="64">
        <f t="shared" si="17"/>
        <v>129.9</v>
      </c>
      <c r="DT7" s="64">
        <f t="shared" si="17"/>
        <v>105.7</v>
      </c>
      <c r="DU7" s="61"/>
    </row>
    <row r="8" spans="1:125" s="66" customFormat="1" x14ac:dyDescent="0.2">
      <c r="A8" s="49"/>
      <c r="B8" s="67">
        <v>2020</v>
      </c>
      <c r="C8" s="67">
        <v>82031</v>
      </c>
      <c r="D8" s="67">
        <v>47</v>
      </c>
      <c r="E8" s="67">
        <v>14</v>
      </c>
      <c r="F8" s="67">
        <v>0</v>
      </c>
      <c r="G8" s="67">
        <v>2</v>
      </c>
      <c r="H8" s="67" t="s">
        <v>117</v>
      </c>
      <c r="I8" s="67" t="s">
        <v>118</v>
      </c>
      <c r="J8" s="67" t="s">
        <v>119</v>
      </c>
      <c r="K8" s="67" t="s">
        <v>120</v>
      </c>
      <c r="L8" s="67" t="s">
        <v>121</v>
      </c>
      <c r="M8" s="67" t="s">
        <v>122</v>
      </c>
      <c r="N8" s="67" t="s">
        <v>123</v>
      </c>
      <c r="O8" s="68" t="s">
        <v>124</v>
      </c>
      <c r="P8" s="69" t="s">
        <v>125</v>
      </c>
      <c r="Q8" s="69" t="s">
        <v>126</v>
      </c>
      <c r="R8" s="70">
        <v>36</v>
      </c>
      <c r="S8" s="69" t="s">
        <v>127</v>
      </c>
      <c r="T8" s="69" t="s">
        <v>128</v>
      </c>
      <c r="U8" s="70">
        <v>28075</v>
      </c>
      <c r="V8" s="70">
        <v>1155</v>
      </c>
      <c r="W8" s="70">
        <v>200</v>
      </c>
      <c r="X8" s="69" t="s">
        <v>129</v>
      </c>
      <c r="Y8" s="71">
        <v>205</v>
      </c>
      <c r="Z8" s="71">
        <v>118.6</v>
      </c>
      <c r="AA8" s="71">
        <v>247.1</v>
      </c>
      <c r="AB8" s="71">
        <v>207.1</v>
      </c>
      <c r="AC8" s="71">
        <v>102.8</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58</v>
      </c>
      <c r="BG8" s="71">
        <v>58.8</v>
      </c>
      <c r="BH8" s="71">
        <v>60.9</v>
      </c>
      <c r="BI8" s="71">
        <v>59.8</v>
      </c>
      <c r="BJ8" s="71">
        <v>4.5</v>
      </c>
      <c r="BK8" s="71">
        <v>27.9</v>
      </c>
      <c r="BL8" s="71">
        <v>30.9</v>
      </c>
      <c r="BM8" s="71">
        <v>32.4</v>
      </c>
      <c r="BN8" s="71">
        <v>13.1</v>
      </c>
      <c r="BO8" s="71">
        <v>-0.7</v>
      </c>
      <c r="BP8" s="68">
        <v>-65.900000000000006</v>
      </c>
      <c r="BQ8" s="72">
        <v>35408</v>
      </c>
      <c r="BR8" s="72">
        <v>37526</v>
      </c>
      <c r="BS8" s="72">
        <v>42484</v>
      </c>
      <c r="BT8" s="73">
        <v>37173</v>
      </c>
      <c r="BU8" s="73">
        <v>424</v>
      </c>
      <c r="BV8" s="72">
        <v>19504</v>
      </c>
      <c r="BW8" s="72">
        <v>18068</v>
      </c>
      <c r="BX8" s="72">
        <v>25902</v>
      </c>
      <c r="BY8" s="72">
        <v>23067</v>
      </c>
      <c r="BZ8" s="72">
        <v>4197</v>
      </c>
      <c r="CA8" s="70">
        <v>3932</v>
      </c>
      <c r="CB8" s="71" t="s">
        <v>121</v>
      </c>
      <c r="CC8" s="71" t="s">
        <v>121</v>
      </c>
      <c r="CD8" s="71" t="s">
        <v>121</v>
      </c>
      <c r="CE8" s="71" t="s">
        <v>121</v>
      </c>
      <c r="CF8" s="71" t="s">
        <v>121</v>
      </c>
      <c r="CG8" s="71" t="s">
        <v>121</v>
      </c>
      <c r="CH8" s="71" t="s">
        <v>121</v>
      </c>
      <c r="CI8" s="71" t="s">
        <v>121</v>
      </c>
      <c r="CJ8" s="71" t="s">
        <v>121</v>
      </c>
      <c r="CK8" s="71" t="s">
        <v>121</v>
      </c>
      <c r="CL8" s="68" t="s">
        <v>121</v>
      </c>
      <c r="CM8" s="70">
        <v>398501</v>
      </c>
      <c r="CN8" s="70">
        <v>38719</v>
      </c>
      <c r="CO8" s="71" t="s">
        <v>121</v>
      </c>
      <c r="CP8" s="71" t="s">
        <v>121</v>
      </c>
      <c r="CQ8" s="71" t="s">
        <v>121</v>
      </c>
      <c r="CR8" s="71" t="s">
        <v>121</v>
      </c>
      <c r="CS8" s="71" t="s">
        <v>121</v>
      </c>
      <c r="CT8" s="71" t="s">
        <v>121</v>
      </c>
      <c r="CU8" s="71" t="s">
        <v>121</v>
      </c>
      <c r="CV8" s="71" t="s">
        <v>121</v>
      </c>
      <c r="CW8" s="71" t="s">
        <v>121</v>
      </c>
      <c r="CX8" s="71" t="s">
        <v>121</v>
      </c>
      <c r="CY8" s="68" t="s">
        <v>121</v>
      </c>
      <c r="CZ8" s="71">
        <v>0</v>
      </c>
      <c r="DA8" s="71">
        <v>154.4</v>
      </c>
      <c r="DB8" s="71">
        <v>285.89999999999998</v>
      </c>
      <c r="DC8" s="71">
        <v>290.39999999999998</v>
      </c>
      <c r="DD8" s="71">
        <v>441.3</v>
      </c>
      <c r="DE8" s="71">
        <v>283.7</v>
      </c>
      <c r="DF8" s="71">
        <v>263.39999999999998</v>
      </c>
      <c r="DG8" s="71">
        <v>178.3</v>
      </c>
      <c r="DH8" s="71">
        <v>1310.7</v>
      </c>
      <c r="DI8" s="71">
        <v>110.8</v>
      </c>
      <c r="DJ8" s="68">
        <v>183.4</v>
      </c>
      <c r="DK8" s="71">
        <v>23.1</v>
      </c>
      <c r="DL8" s="71">
        <v>24.1</v>
      </c>
      <c r="DM8" s="71">
        <v>24.8</v>
      </c>
      <c r="DN8" s="71">
        <v>26</v>
      </c>
      <c r="DO8" s="71">
        <v>17.7</v>
      </c>
      <c r="DP8" s="71">
        <v>135.6</v>
      </c>
      <c r="DQ8" s="71">
        <v>134.5</v>
      </c>
      <c r="DR8" s="71">
        <v>134.9</v>
      </c>
      <c r="DS8" s="71">
        <v>129.9</v>
      </c>
      <c r="DT8" s="71">
        <v>105.7</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2022-01-28T02:01:10Z</cp:lastPrinted>
  <dcterms:created xsi:type="dcterms:W3CDTF">2021-12-17T06:00:23Z</dcterms:created>
  <dcterms:modified xsi:type="dcterms:W3CDTF">2022-02-07T08:07:27Z</dcterms:modified>
  <cp:category/>
</cp:coreProperties>
</file>