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01_水道（簡水含む）43\03_土浦市\"/>
    </mc:Choice>
  </mc:AlternateContent>
  <workbookProtection workbookAlgorithmName="SHA-512" workbookHashValue="bRRZsTLUga7udpOzpJz5lPKRJCl23OuQgw1NjJQ4zFcbPcLcwIHnX0Jk6b1AZLphvPEpKCRPsvxC18vsGtd4pA==" workbookSaltValue="ewmEwzbZRbeW4x3Z44O7cQ==" workbookSpinCount="100000" lockStructure="1"/>
  <bookViews>
    <workbookView xWindow="0" yWindow="0" windowWidth="15360" windowHeight="763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<sst xmlns="http://schemas.openxmlformats.org/spreadsheetml/2006/main" count="228" uniqueCount="113">
  <si>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</si>
  <si>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</si>
  <si>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</si>
  <si>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</si>
  <si>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</si>
  <si>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</si>
  <si>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</si>
  <si>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</si>
  <si>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</si>
  <si>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</si>
  <si>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</si>
  <si>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</si>
  <si>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</si>
  <si>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</si>
  <si>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</si>
  <si>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</si>
  <si>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</si>
  <si>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</si>
  <si>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</si>
  <si>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</si>
  <si>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</si>
  <si>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</si>
  <si>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</si>
  <si>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</si>
  <si>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</si>
  <si>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</si>
  <si>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</si>
  <si>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</si>
  <si>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</si>
  <si>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</si>
  <si>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</si>
  <si>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</si>
  <si>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</si>
  <si>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</si>
  <si>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</si>
  <si>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</si>
  <si>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</si>
  <si>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</si>
  <si>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</si>
  <si>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</si>
  <si>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</si>
  <si>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</si>
  <si>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</si>
  <si>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</si>
  <si>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</si>
  <si>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</si>
  <si>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</si>
  <si>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</si>
  <si>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</si>
  <si>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</si>
  <si>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</si>
  <si>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</si>
  <si>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</si>
  <si>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</si>
  <si>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</si>
  <si>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</si>
  <si>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</si>
  <si>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</si>
  <si>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</si>
  <si>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</si>
  <si>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</si>
  <si>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</si>
  <si>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</si>
  <si>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</si>
  <si>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</si>
  <si>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</si>
  <si>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</si>
  <si>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</si>
  <si>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</si>
  <si>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</si>
  <si>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</si>
  <si>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</si>
  <si>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</si>
  <si>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</si>
  <si>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</si>
  <si>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</si>
  <si>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</si>
  <si>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</si>
  <si>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</si>
  <si>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</si>
  <si>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</si>
  <si>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</si>
  <si>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</si>
  <si>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</si>
  <si>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</si>
  <si>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</si>
  <si>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</si>
  <si>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</si>
  <si>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</si>
  <si>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</si>
  <si>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</si>
  <si>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</si>
  <si>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</si>
  <si>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土浦市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</si>
  <si>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</si>
  <si>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</si>
  <si>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</si>
  <si>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</si>
  <si>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</si>
  <si>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</si>
  <si>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</si>
  <si>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</si>
  <si>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</si>
  <si>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</si>
  <si>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</si>
  <si>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</si>
  <si>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</si>
  <si>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</si>
  <si>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</si>
  <si>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</si>
  <si>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経営の健全性・効率性は，全国平均や類似団体平均値と比較し低い数値を表している指標も見受けられるが，おおむね良好である。
　有収率は前年度を下回ったが，全国平均や類似団体平均値と比べ高い水準を維持している。これは，漏水調査による修繕が進み，無効水量が減少しているためと考えられる。今後は，既存の配水管や配水場の老朽化に伴い，維持管理に係る経費も増加することが予測される一方で，経営基盤の根幹をなす給水収益の大幅な伸びは期待できない状況にある。
　このような状況下においては，現在は安定した経営状態を維持しているとはいえ，将来的には経営環境が厳しいものになると考えられる。健全経営を続けていくため，長期的な視点で施設の維持更新の時期や費用の把握に努めていく必要がある。</t>
    <phoneticPr fontId="4"/>
  </si>
  <si>
    <t>①経常収支比率は，基準値となる100％を上回り良好な経営状況を表す結果となったが，類似団体平均値を下回る状態が続いている。令和２年度においては，収益は減少傾向にあり，費用は上昇傾向にあるが，要因としては給水人口の減少による給水収益の減少及び減価償却費の増加が考えられる。今後も給水収益を原資とした財源の確保に留意しながら継続的に施設更新を実施してまいりたい。
③流動比率は，類似団体より低い水準ではあるため，今後も現状の支払能力を維持しつつ，老朽化した管路等の整備を積極的に推進してまいりたい。
④企業債残高対給水収益比率は，類似団体と比べても低い数値を示し，企業債残高が少額であることを表しているが，今後も一定の借入を考慮に入れた投資計画を適宜構築していく必要があると考えられる。
⑥給水原価は，全国平均および類似団体と比較すると高い数値である。当市において受水費に次ぐ費用を構成している減価償却費について，将来的に増加傾向が予想されるため，効率経営による人件費の削減や漏水の早期発見・修繕による有収率の向上を図る。
⑦施設利用率は，前年度から微増ではあるが，類似団体よりも低い数値で推移している。将来の給水人口縮小等に伴う配水量の減少を見据え，今後は適切な施設規模を把握していく必要がある。</t>
    <rPh sb="9" eb="12">
      <t>キジュンチ</t>
    </rPh>
    <rPh sb="61" eb="62">
      <t>レイ</t>
    </rPh>
    <rPh sb="62" eb="63">
      <t>ワ</t>
    </rPh>
    <rPh sb="83" eb="85">
      <t>ヒヨウ</t>
    </rPh>
    <rPh sb="86" eb="88">
      <t>ジョウショウ</t>
    </rPh>
    <rPh sb="88" eb="90">
      <t>ケイコウ</t>
    </rPh>
    <rPh sb="95" eb="97">
      <t>ヨウイン</t>
    </rPh>
    <rPh sb="101" eb="103">
      <t>キュウスイ</t>
    </rPh>
    <rPh sb="103" eb="105">
      <t>ジンコウ</t>
    </rPh>
    <rPh sb="106" eb="108">
      <t>ゲンショウ</t>
    </rPh>
    <rPh sb="111" eb="113">
      <t>キュウスイ</t>
    </rPh>
    <rPh sb="113" eb="115">
      <t>シュウエキ</t>
    </rPh>
    <rPh sb="116" eb="118">
      <t>ゲンショウ</t>
    </rPh>
    <rPh sb="118" eb="119">
      <t>オヨ</t>
    </rPh>
    <rPh sb="204" eb="206">
      <t>コンゴ</t>
    </rPh>
    <rPh sb="474" eb="475">
      <t>フ</t>
    </rPh>
    <phoneticPr fontId="4"/>
  </si>
  <si>
    <t>①有形固定資産減価償却率は，全国平均や類似団体平均値と比較すると低く，法定耐用年数に近い資産が比較的に少ないことを示しているが，毎年上昇傾向にある。資産の更新の必要性が高まっていることを意味することから，令和２年度に策定したアセットマネジメントを基に，長期的な視野を持って事業運営にあたる必要がある。
②管路経年化率は，類似団体と比較して低い推移であるが，年々増加し続けており今後への継続的な課題となっている。近い将来一斉に耐用年数を迎える管路の需要に対応できるよう，財源の確保や経営に与える影響を考慮し，より効果的な老朽管路の更新に取り組んでまいりたい。
③管路更新率は，前年度に比べ，類似団体平均値に近い数値となっており，今後も継続的に経営改善の実施や投資計画等の見直しを行っていく必要がある。</t>
    <rPh sb="102" eb="103">
      <t>レイ</t>
    </rPh>
    <rPh sb="103" eb="104">
      <t>ワ</t>
    </rPh>
    <rPh sb="105" eb="107">
      <t>ネンド</t>
    </rPh>
    <rPh sb="108" eb="110">
      <t>サクテイ</t>
    </rPh>
    <rPh sb="123" eb="124">
      <t>モト</t>
    </rPh>
    <rPh sb="130" eb="132">
      <t>シヤ</t>
    </rPh>
    <rPh sb="133" eb="134">
      <t>モ</t>
    </rPh>
    <rPh sb="136" eb="138">
      <t>ジギョウ</t>
    </rPh>
    <rPh sb="138" eb="140">
      <t>ウンエイ</t>
    </rPh>
    <rPh sb="144" eb="146">
      <t>ヒツヨウ</t>
    </rPh>
    <rPh sb="178" eb="180">
      <t>ネンネン</t>
    </rPh>
    <rPh sb="183" eb="184">
      <t>ツヅ</t>
    </rPh>
    <rPh sb="188" eb="190">
      <t>コンゴ</t>
    </rPh>
    <rPh sb="192" eb="195">
      <t>ケイゾクテキ</t>
    </rPh>
    <rPh sb="196" eb="198">
      <t>カダイ</t>
    </rPh>
    <rPh sb="287" eb="290">
      <t>ゼンネンド</t>
    </rPh>
    <rPh sb="291" eb="292">
      <t>クラ</t>
    </rPh>
    <rPh sb="302" eb="303">
      <t>チカ</t>
    </rPh>
    <rPh sb="316" eb="319">
      <t>ケイゾクテキ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</si>
</sst>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0.74</c:v>
                </c:pt>
                <c:pt idx="1">
                  <c:v>0.64</c:v>
                </c:pt>
                <c:pt idx="2">
                  <c:v>0.87</c:v>
                </c:pt>
                <c:pt idx="3">
                  <c:v>0.44</c:v>
                </c:pt>
                <c:pt idx="4">
                  <c:v>0.62</c:v>
                </c:pt>
              </c:numCache>
            </c:numRef>
          </c:val>
          <c:extLst>
            <c:ext xmlns:c16="http://schemas.microsoft.com/office/drawing/2014/chart" uri="{C3380CC4-5D6E-409C-BE32-E72D297353CC}">
              <c16:uniqueId val="{00000000-ABC7-4564-B515-3D24C34E17C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0.74</c:v>
                </c:pt>
                <c:pt idx="2">
                  <c:v>0.72</c:v>
                </c:pt>
                <c:pt idx="3">
                  <c:v>0.66</c:v>
                </c:pt>
                <c:pt idx="4">
                  <c:v>0.67</c:v>
                </c:pt>
              </c:numCache>
            </c:numRef>
          </c:val>
          <c:smooth val="0"/>
          <c:extLst>
            <c:ext xmlns:c16="http://schemas.microsoft.com/office/drawing/2014/chart" uri="{C3380CC4-5D6E-409C-BE32-E72D297353CC}">
              <c16:uniqueId val="{00000001-ABC7-4564-B515-3D24C34E17C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59.64</c:v>
                </c:pt>
                <c:pt idx="1">
                  <c:v>59.43</c:v>
                </c:pt>
                <c:pt idx="2">
                  <c:v>58.7</c:v>
                </c:pt>
                <c:pt idx="3">
                  <c:v>57.04</c:v>
                </c:pt>
                <c:pt idx="4">
                  <c:v>57.56</c:v>
                </c:pt>
              </c:numCache>
            </c:numRef>
          </c:val>
          <c:extLst>
            <c:ext xmlns:c16="http://schemas.microsoft.com/office/drawing/2014/chart" uri="{C3380CC4-5D6E-409C-BE32-E72D297353CC}">
              <c16:uniqueId val="{00000000-7E7F-4206-A184-717E0A7B15C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c:v>
                </c:pt>
                <c:pt idx="1">
                  <c:v>62.38</c:v>
                </c:pt>
                <c:pt idx="2">
                  <c:v>62.83</c:v>
                </c:pt>
                <c:pt idx="3">
                  <c:v>62.05</c:v>
                </c:pt>
                <c:pt idx="4">
                  <c:v>63.23</c:v>
                </c:pt>
              </c:numCache>
            </c:numRef>
          </c:val>
          <c:smooth val="0"/>
          <c:extLst>
            <c:ext xmlns:c16="http://schemas.microsoft.com/office/drawing/2014/chart" uri="{C3380CC4-5D6E-409C-BE32-E72D297353CC}">
              <c16:uniqueId val="{00000001-7E7F-4206-A184-717E0A7B15C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92.81</c:v>
                </c:pt>
                <c:pt idx="1">
                  <c:v>92.41</c:v>
                </c:pt>
                <c:pt idx="2">
                  <c:v>93.72</c:v>
                </c:pt>
                <c:pt idx="3">
                  <c:v>94.43</c:v>
                </c:pt>
                <c:pt idx="4">
                  <c:v>94.22</c:v>
                </c:pt>
              </c:numCache>
            </c:numRef>
          </c:val>
          <c:extLst>
            <c:ext xmlns:c16="http://schemas.microsoft.com/office/drawing/2014/chart" uri="{C3380CC4-5D6E-409C-BE32-E72D297353CC}">
              <c16:uniqueId val="{00000000-1D38-4974-8B0F-F336670E1C7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89.52</c:v>
                </c:pt>
                <c:pt idx="1">
                  <c:v>89.17</c:v>
                </c:pt>
                <c:pt idx="2">
                  <c:v>88.86</c:v>
                </c:pt>
                <c:pt idx="3">
                  <c:v>89.11</c:v>
                </c:pt>
                <c:pt idx="4">
                  <c:v>89.35</c:v>
                </c:pt>
              </c:numCache>
            </c:numRef>
          </c:val>
          <c:smooth val="0"/>
          <c:extLst>
            <c:ext xmlns:c16="http://schemas.microsoft.com/office/drawing/2014/chart" uri="{C3380CC4-5D6E-409C-BE32-E72D297353CC}">
              <c16:uniqueId val="{00000001-1D38-4974-8B0F-F336670E1C7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105.75</c:v>
                </c:pt>
                <c:pt idx="1">
                  <c:v>104.99</c:v>
                </c:pt>
                <c:pt idx="2">
                  <c:v>106.49</c:v>
                </c:pt>
                <c:pt idx="3">
                  <c:v>101.96</c:v>
                </c:pt>
                <c:pt idx="4">
                  <c:v>101.91</c:v>
                </c:pt>
              </c:numCache>
            </c:numRef>
          </c:val>
          <c:extLst>
            <c:ext xmlns:c16="http://schemas.microsoft.com/office/drawing/2014/chart" uri="{C3380CC4-5D6E-409C-BE32-E72D297353CC}">
              <c16:uniqueId val="{00000000-589A-4C3A-B348-A86781902CB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113.68</c:v>
                </c:pt>
                <c:pt idx="2">
                  <c:v>113.82</c:v>
                </c:pt>
                <c:pt idx="3">
                  <c:v>112.82</c:v>
                </c:pt>
                <c:pt idx="4">
                  <c:v>111.21</c:v>
                </c:pt>
              </c:numCache>
            </c:numRef>
          </c:val>
          <c:smooth val="0"/>
          <c:extLst>
            <c:ext xmlns:c16="http://schemas.microsoft.com/office/drawing/2014/chart" uri="{C3380CC4-5D6E-409C-BE32-E72D297353CC}">
              <c16:uniqueId val="{00000001-589A-4C3A-B348-A86781902CB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43.31</c:v>
                </c:pt>
                <c:pt idx="1">
                  <c:v>44.09</c:v>
                </c:pt>
                <c:pt idx="2">
                  <c:v>44.74</c:v>
                </c:pt>
                <c:pt idx="3">
                  <c:v>46.04</c:v>
                </c:pt>
                <c:pt idx="4">
                  <c:v>46.55</c:v>
                </c:pt>
              </c:numCache>
            </c:numRef>
          </c:val>
          <c:extLst>
            <c:ext xmlns:c16="http://schemas.microsoft.com/office/drawing/2014/chart" uri="{C3380CC4-5D6E-409C-BE32-E72D297353CC}">
              <c16:uniqueId val="{00000000-E477-40F3-8EB8-7CC0989E579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46.58</c:v>
                </c:pt>
                <c:pt idx="1">
                  <c:v>46.99</c:v>
                </c:pt>
                <c:pt idx="2">
                  <c:v>47.89</c:v>
                </c:pt>
                <c:pt idx="3">
                  <c:v>48.69</c:v>
                </c:pt>
                <c:pt idx="4">
                  <c:v>49.62</c:v>
                </c:pt>
              </c:numCache>
            </c:numRef>
          </c:val>
          <c:smooth val="0"/>
          <c:extLst>
            <c:ext xmlns:c16="http://schemas.microsoft.com/office/drawing/2014/chart" uri="{C3380CC4-5D6E-409C-BE32-E72D297353CC}">
              <c16:uniqueId val="{00000001-E477-40F3-8EB8-7CC0989E579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5.92</c:v>
                </c:pt>
                <c:pt idx="1">
                  <c:v>6.15</c:v>
                </c:pt>
                <c:pt idx="2">
                  <c:v>7.68</c:v>
                </c:pt>
                <c:pt idx="3">
                  <c:v>10.61</c:v>
                </c:pt>
                <c:pt idx="4">
                  <c:v>12.57</c:v>
                </c:pt>
              </c:numCache>
            </c:numRef>
          </c:val>
          <c:extLst>
            <c:ext xmlns:c16="http://schemas.microsoft.com/office/drawing/2014/chart" uri="{C3380CC4-5D6E-409C-BE32-E72D297353CC}">
              <c16:uniqueId val="{00000000-A505-474B-8B97-268F4FF8C4C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14.45</c:v>
                </c:pt>
                <c:pt idx="1">
                  <c:v>15.83</c:v>
                </c:pt>
                <c:pt idx="2">
                  <c:v>16.899999999999999</c:v>
                </c:pt>
                <c:pt idx="3">
                  <c:v>18.260000000000002</c:v>
                </c:pt>
                <c:pt idx="4">
                  <c:v>19.510000000000002</c:v>
                </c:pt>
              </c:numCache>
            </c:numRef>
          </c:val>
          <c:smooth val="0"/>
          <c:extLst>
            <c:ext xmlns:c16="http://schemas.microsoft.com/office/drawing/2014/chart" uri="{C3380CC4-5D6E-409C-BE32-E72D297353CC}">
              <c16:uniqueId val="{00000001-A505-474B-8B97-268F4FF8C4C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6EB-486A-8948-B7215795F00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0.23</c:v>
                </c:pt>
                <c:pt idx="1">
                  <c:v>0.03</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D6EB-486A-8948-B7215795F00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380.79</c:v>
                </c:pt>
                <c:pt idx="1">
                  <c:v>311.70999999999998</c:v>
                </c:pt>
                <c:pt idx="2">
                  <c:v>282.38</c:v>
                </c:pt>
                <c:pt idx="3">
                  <c:v>331.93</c:v>
                </c:pt>
                <c:pt idx="4">
                  <c:v>277.93</c:v>
                </c:pt>
              </c:numCache>
            </c:numRef>
          </c:val>
          <c:extLst>
            <c:ext xmlns:c16="http://schemas.microsoft.com/office/drawing/2014/chart" uri="{C3380CC4-5D6E-409C-BE32-E72D297353CC}">
              <c16:uniqueId val="{00000000-53E6-4EAA-8177-D71F0476E06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349.04</c:v>
                </c:pt>
                <c:pt idx="1">
                  <c:v>337.49</c:v>
                </c:pt>
                <c:pt idx="2">
                  <c:v>335.6</c:v>
                </c:pt>
                <c:pt idx="3">
                  <c:v>358.91</c:v>
                </c:pt>
                <c:pt idx="4">
                  <c:v>360.96</c:v>
                </c:pt>
              </c:numCache>
            </c:numRef>
          </c:val>
          <c:smooth val="0"/>
          <c:extLst>
            <c:ext xmlns:c16="http://schemas.microsoft.com/office/drawing/2014/chart" uri="{C3380CC4-5D6E-409C-BE32-E72D297353CC}">
              <c16:uniqueId val="{00000001-53E6-4EAA-8177-D71F0476E06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182.48</c:v>
                </c:pt>
                <c:pt idx="1">
                  <c:v>177.03</c:v>
                </c:pt>
                <c:pt idx="2">
                  <c:v>177.78</c:v>
                </c:pt>
                <c:pt idx="3">
                  <c:v>181.65</c:v>
                </c:pt>
                <c:pt idx="4">
                  <c:v>185.33</c:v>
                </c:pt>
              </c:numCache>
            </c:numRef>
          </c:val>
          <c:extLst>
            <c:ext xmlns:c16="http://schemas.microsoft.com/office/drawing/2014/chart" uri="{C3380CC4-5D6E-409C-BE32-E72D297353CC}">
              <c16:uniqueId val="{00000000-63A9-4B53-9D74-AC1F345126D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254.54</c:v>
                </c:pt>
                <c:pt idx="1">
                  <c:v>265.92</c:v>
                </c:pt>
                <c:pt idx="2">
                  <c:v>258.26</c:v>
                </c:pt>
                <c:pt idx="3">
                  <c:v>247.27</c:v>
                </c:pt>
                <c:pt idx="4">
                  <c:v>239.18</c:v>
                </c:pt>
              </c:numCache>
            </c:numRef>
          </c:val>
          <c:smooth val="0"/>
          <c:extLst>
            <c:ext xmlns:c16="http://schemas.microsoft.com/office/drawing/2014/chart" uri="{C3380CC4-5D6E-409C-BE32-E72D297353CC}">
              <c16:uniqueId val="{00000001-63A9-4B53-9D74-AC1F345126D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105.59</c:v>
                </c:pt>
                <c:pt idx="1">
                  <c:v>104.59</c:v>
                </c:pt>
                <c:pt idx="2">
                  <c:v>106.48</c:v>
                </c:pt>
                <c:pt idx="3">
                  <c:v>101.76</c:v>
                </c:pt>
                <c:pt idx="4">
                  <c:v>99.18</c:v>
                </c:pt>
              </c:numCache>
            </c:numRef>
          </c:val>
          <c:extLst>
            <c:ext xmlns:c16="http://schemas.microsoft.com/office/drawing/2014/chart" uri="{C3380CC4-5D6E-409C-BE32-E72D297353CC}">
              <c16:uniqueId val="{00000000-3779-48AA-9687-724E991A10C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106.52</c:v>
                </c:pt>
                <c:pt idx="1">
                  <c:v>105.86</c:v>
                </c:pt>
                <c:pt idx="2">
                  <c:v>106.07</c:v>
                </c:pt>
                <c:pt idx="3">
                  <c:v>105.34</c:v>
                </c:pt>
                <c:pt idx="4">
                  <c:v>101.89</c:v>
                </c:pt>
              </c:numCache>
            </c:numRef>
          </c:val>
          <c:smooth val="0"/>
          <c:extLst>
            <c:ext xmlns:c16="http://schemas.microsoft.com/office/drawing/2014/chart" uri="{C3380CC4-5D6E-409C-BE32-E72D297353CC}">
              <c16:uniqueId val="{00000001-3779-48AA-9687-724E991A10C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217.85</c:v>
                </c:pt>
                <c:pt idx="1">
                  <c:v>219.96</c:v>
                </c:pt>
                <c:pt idx="2">
                  <c:v>216.49</c:v>
                </c:pt>
                <c:pt idx="3">
                  <c:v>224.9</c:v>
                </c:pt>
                <c:pt idx="4">
                  <c:v>226.76</c:v>
                </c:pt>
              </c:numCache>
            </c:numRef>
          </c:val>
          <c:extLst>
            <c:ext xmlns:c16="http://schemas.microsoft.com/office/drawing/2014/chart" uri="{C3380CC4-5D6E-409C-BE32-E72D297353CC}">
              <c16:uniqueId val="{00000000-205C-4EDE-B5D8-0FC773191A3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155.80000000000001</c:v>
                </c:pt>
                <c:pt idx="1">
                  <c:v>158.58000000000001</c:v>
                </c:pt>
                <c:pt idx="2">
                  <c:v>159.22</c:v>
                </c:pt>
                <c:pt idx="3">
                  <c:v>159.6</c:v>
                </c:pt>
                <c:pt idx="4">
                  <c:v>156.32</c:v>
                </c:pt>
              </c:numCache>
            </c:numRef>
          </c:val>
          <c:smooth val="0"/>
          <c:extLst>
            <c:ext xmlns:c16="http://schemas.microsoft.com/office/drawing/2014/chart" uri="{C3380CC4-5D6E-409C-BE32-E72D297353CC}">
              <c16:uniqueId val="{00000001-205C-4EDE-B5D8-0FC773191A3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茨城県　土浦市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A3</v>
      </c>
      <c r="X8" s="60"/>
      <c r="Y8" s="60"/>
      <c r="Z8" s="60"/>
      <c r="AA8" s="60"/>
      <c r="AB8" s="60"/>
      <c r="AC8" s="60"/>
      <c r="AD8" s="60" t="str">
        <f>データ!$M$6</f>
        <v>非設置</v>
      </c>
      <c r="AE8" s="60"/>
      <c r="AF8" s="60"/>
      <c r="AG8" s="60"/>
      <c r="AH8" s="60"/>
      <c r="AI8" s="60"/>
      <c r="AJ8" s="60"/>
      <c r="AK8" s="4"/>
      <c r="AL8" s="61">
        <f>データ!$R$6</f>
        <v>141371</v>
      </c>
      <c r="AM8" s="61"/>
      <c r="AN8" s="61"/>
      <c r="AO8" s="61"/>
      <c r="AP8" s="61"/>
      <c r="AQ8" s="61"/>
      <c r="AR8" s="61"/>
      <c r="AS8" s="61"/>
      <c r="AT8" s="52">
        <f>データ!$S$6</f>
        <v>122.89</v>
      </c>
      <c r="AU8" s="53"/>
      <c r="AV8" s="53"/>
      <c r="AW8" s="53"/>
      <c r="AX8" s="53"/>
      <c r="AY8" s="53"/>
      <c r="AZ8" s="53"/>
      <c r="BA8" s="53"/>
      <c r="BB8" s="54">
        <f>データ!$T$6</f>
        <v>1150.3900000000001</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72.48</v>
      </c>
      <c r="J10" s="53"/>
      <c r="K10" s="53"/>
      <c r="L10" s="53"/>
      <c r="M10" s="53"/>
      <c r="N10" s="53"/>
      <c r="O10" s="64"/>
      <c r="P10" s="54">
        <f>データ!$P$6</f>
        <v>95.28</v>
      </c>
      <c r="Q10" s="54"/>
      <c r="R10" s="54"/>
      <c r="S10" s="54"/>
      <c r="T10" s="54"/>
      <c r="U10" s="54"/>
      <c r="V10" s="54"/>
      <c r="W10" s="61">
        <f>データ!$Q$6</f>
        <v>4103</v>
      </c>
      <c r="X10" s="61"/>
      <c r="Y10" s="61"/>
      <c r="Z10" s="61"/>
      <c r="AA10" s="61"/>
      <c r="AB10" s="61"/>
      <c r="AC10" s="61"/>
      <c r="AD10" s="2"/>
      <c r="AE10" s="2"/>
      <c r="AF10" s="2"/>
      <c r="AG10" s="2"/>
      <c r="AH10" s="4"/>
      <c r="AI10" s="4"/>
      <c r="AJ10" s="4"/>
      <c r="AK10" s="4"/>
      <c r="AL10" s="61">
        <f>データ!$U$6</f>
        <v>134454</v>
      </c>
      <c r="AM10" s="61"/>
      <c r="AN10" s="61"/>
      <c r="AO10" s="61"/>
      <c r="AP10" s="61"/>
      <c r="AQ10" s="61"/>
      <c r="AR10" s="61"/>
      <c r="AS10" s="61"/>
      <c r="AT10" s="52">
        <f>データ!$V$6</f>
        <v>107.93</v>
      </c>
      <c r="AU10" s="53"/>
      <c r="AV10" s="53"/>
      <c r="AW10" s="53"/>
      <c r="AX10" s="53"/>
      <c r="AY10" s="53"/>
      <c r="AZ10" s="53"/>
      <c r="BA10" s="53"/>
      <c r="BB10" s="54">
        <f>データ!$W$6</f>
        <v>1245.75</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110</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Fdqf2J8KkM8U/45Ny55BhRLa2SaqGWDOeylj9x6rkaHzsRrt3vZsn97YzpmUPL49HWeAGRfHzZcKWndEy6nwQ==" saltValue="cVPMAw/AJ4YlO6HcJVuq2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2020</v>
      </c>
      <c r="C6" s="34">
        <f t="shared" ref="C6:W6" si="3">C7</f>
        <v>82031</v>
      </c>
      <c r="D6" s="34">
        <f t="shared" si="3"/>
        <v>46</v>
      </c>
      <c r="E6" s="34">
        <f t="shared" si="3"/>
        <v>1</v>
      </c>
      <c r="F6" s="34">
        <f t="shared" si="3"/>
        <v>0</v>
      </c>
      <c r="G6" s="34">
        <f t="shared" si="3"/>
        <v>1</v>
      </c>
      <c r="H6" s="34" t="str">
        <f t="shared" si="3"/>
        <v>茨城県　土浦市</v>
      </c>
      <c r="I6" s="34" t="str">
        <f t="shared" si="3"/>
        <v>法適用</v>
      </c>
      <c r="J6" s="34" t="str">
        <f t="shared" si="3"/>
        <v>水道事業</v>
      </c>
      <c r="K6" s="34" t="str">
        <f t="shared" si="3"/>
        <v>末端給水事業</v>
      </c>
      <c r="L6" s="34" t="str">
        <f t="shared" si="3"/>
        <v>A3</v>
      </c>
      <c r="M6" s="34" t="str">
        <f t="shared" si="3"/>
        <v>非設置</v>
      </c>
      <c r="N6" s="35" t="str">
        <f t="shared" si="3"/>
        <v>-</v>
      </c>
      <c r="O6" s="35">
        <f t="shared" si="3"/>
        <v>72.48</v>
      </c>
      <c r="P6" s="35">
        <f t="shared" si="3"/>
        <v>95.28</v>
      </c>
      <c r="Q6" s="35">
        <f t="shared" si="3"/>
        <v>4103</v>
      </c>
      <c r="R6" s="35">
        <f t="shared" si="3"/>
        <v>141371</v>
      </c>
      <c r="S6" s="35">
        <f t="shared" si="3"/>
        <v>122.89</v>
      </c>
      <c r="T6" s="35">
        <f t="shared" si="3"/>
        <v>1150.3900000000001</v>
      </c>
      <c r="U6" s="35">
        <f t="shared" si="3"/>
        <v>134454</v>
      </c>
      <c r="V6" s="35">
        <f t="shared" si="3"/>
        <v>107.93</v>
      </c>
      <c r="W6" s="35">
        <f t="shared" si="3"/>
        <v>1245.75</v>
      </c>
      <c r="X6" s="36">
        <f>IF(X7="",NA(),X7)</f>
        <v>105.75</v>
      </c>
      <c r="Y6" s="36">
        <f t="shared" ref="Y6:AG6" si="4">IF(Y7="",NA(),Y7)</f>
        <v>104.99</v>
      </c>
      <c r="Z6" s="36">
        <f t="shared" si="4"/>
        <v>106.49</v>
      </c>
      <c r="AA6" s="36">
        <f t="shared" si="4"/>
        <v>101.96</v>
      </c>
      <c r="AB6" s="36">
        <f t="shared" si="4"/>
        <v>101.91</v>
      </c>
      <c r="AC6" s="36">
        <f t="shared" si="4"/>
        <v>114</v>
      </c>
      <c r="AD6" s="36">
        <f t="shared" si="4"/>
        <v>113.68</v>
      </c>
      <c r="AE6" s="36">
        <f t="shared" si="4"/>
        <v>113.82</v>
      </c>
      <c r="AF6" s="36">
        <f t="shared" si="4"/>
        <v>112.82</v>
      </c>
      <c r="AG6" s="36">
        <f t="shared" si="4"/>
        <v>111.21</v>
      </c>
      <c r="AH6" s="35" t="str">
        <f>IF(AH7="","",IF(AH7="-","【-】","【"&amp;SUBSTITUTE(TEXT(AH7,"#,##0.00"),"-","△")&amp;"】"))</f>
        <v>【110.27】</v>
      </c>
      <c r="AI6" s="35">
        <f>IF(AI7="",NA(),AI7)</f>
        <v>0</v>
      </c>
      <c r="AJ6" s="35">
        <f t="shared" ref="AJ6:AR6" si="5">IF(AJ7="",NA(),AJ7)</f>
        <v>0</v>
      </c>
      <c r="AK6" s="35">
        <f t="shared" si="5"/>
        <v>0</v>
      </c>
      <c r="AL6" s="35">
        <f t="shared" si="5"/>
        <v>0</v>
      </c>
      <c r="AM6" s="35">
        <f t="shared" si="5"/>
        <v>0</v>
      </c>
      <c r="AN6" s="36">
        <f t="shared" si="5"/>
        <v>0.23</v>
      </c>
      <c r="AO6" s="36">
        <f t="shared" si="5"/>
        <v>0.03</v>
      </c>
      <c r="AP6" s="35">
        <f t="shared" si="5"/>
        <v>0</v>
      </c>
      <c r="AQ6" s="35">
        <f t="shared" si="5"/>
        <v>0</v>
      </c>
      <c r="AR6" s="35">
        <f t="shared" si="5"/>
        <v>0</v>
      </c>
      <c r="AS6" s="35" t="str">
        <f>IF(AS7="","",IF(AS7="-","【-】","【"&amp;SUBSTITUTE(TEXT(AS7,"#,##0.00"),"-","△")&amp;"】"))</f>
        <v>【1.15】</v>
      </c>
      <c r="AT6" s="36">
        <f>IF(AT7="",NA(),AT7)</f>
        <v>380.79</v>
      </c>
      <c r="AU6" s="36">
        <f t="shared" ref="AU6:BC6" si="6">IF(AU7="",NA(),AU7)</f>
        <v>311.70999999999998</v>
      </c>
      <c r="AV6" s="36">
        <f t="shared" si="6"/>
        <v>282.38</v>
      </c>
      <c r="AW6" s="36">
        <f t="shared" si="6"/>
        <v>331.93</v>
      </c>
      <c r="AX6" s="36">
        <f t="shared" si="6"/>
        <v>277.93</v>
      </c>
      <c r="AY6" s="36">
        <f t="shared" si="6"/>
        <v>349.04</v>
      </c>
      <c r="AZ6" s="36">
        <f t="shared" si="6"/>
        <v>337.49</v>
      </c>
      <c r="BA6" s="36">
        <f t="shared" si="6"/>
        <v>335.6</v>
      </c>
      <c r="BB6" s="36">
        <f t="shared" si="6"/>
        <v>358.91</v>
      </c>
      <c r="BC6" s="36">
        <f t="shared" si="6"/>
        <v>360.96</v>
      </c>
      <c r="BD6" s="35" t="str">
        <f>IF(BD7="","",IF(BD7="-","【-】","【"&amp;SUBSTITUTE(TEXT(BD7,"#,##0.00"),"-","△")&amp;"】"))</f>
        <v>【260.31】</v>
      </c>
      <c r="BE6" s="36">
        <f>IF(BE7="",NA(),BE7)</f>
        <v>182.48</v>
      </c>
      <c r="BF6" s="36">
        <f t="shared" ref="BF6:BN6" si="7">IF(BF7="",NA(),BF7)</f>
        <v>177.03</v>
      </c>
      <c r="BG6" s="36">
        <f t="shared" si="7"/>
        <v>177.78</v>
      </c>
      <c r="BH6" s="36">
        <f t="shared" si="7"/>
        <v>181.65</v>
      </c>
      <c r="BI6" s="36">
        <f t="shared" si="7"/>
        <v>185.33</v>
      </c>
      <c r="BJ6" s="36">
        <f t="shared" si="7"/>
        <v>254.54</v>
      </c>
      <c r="BK6" s="36">
        <f t="shared" si="7"/>
        <v>265.92</v>
      </c>
      <c r="BL6" s="36">
        <f t="shared" si="7"/>
        <v>258.26</v>
      </c>
      <c r="BM6" s="36">
        <f t="shared" si="7"/>
        <v>247.27</v>
      </c>
      <c r="BN6" s="36">
        <f t="shared" si="7"/>
        <v>239.18</v>
      </c>
      <c r="BO6" s="35" t="str">
        <f>IF(BO7="","",IF(BO7="-","【-】","【"&amp;SUBSTITUTE(TEXT(BO7,"#,##0.00"),"-","△")&amp;"】"))</f>
        <v>【275.67】</v>
      </c>
      <c r="BP6" s="36">
        <f>IF(BP7="",NA(),BP7)</f>
        <v>105.59</v>
      </c>
      <c r="BQ6" s="36">
        <f t="shared" ref="BQ6:BY6" si="8">IF(BQ7="",NA(),BQ7)</f>
        <v>104.59</v>
      </c>
      <c r="BR6" s="36">
        <f t="shared" si="8"/>
        <v>106.48</v>
      </c>
      <c r="BS6" s="36">
        <f t="shared" si="8"/>
        <v>101.76</v>
      </c>
      <c r="BT6" s="36">
        <f t="shared" si="8"/>
        <v>99.18</v>
      </c>
      <c r="BU6" s="36">
        <f t="shared" si="8"/>
        <v>106.52</v>
      </c>
      <c r="BV6" s="36">
        <f t="shared" si="8"/>
        <v>105.86</v>
      </c>
      <c r="BW6" s="36">
        <f t="shared" si="8"/>
        <v>106.07</v>
      </c>
      <c r="BX6" s="36">
        <f t="shared" si="8"/>
        <v>105.34</v>
      </c>
      <c r="BY6" s="36">
        <f t="shared" si="8"/>
        <v>101.89</v>
      </c>
      <c r="BZ6" s="35" t="str">
        <f>IF(BZ7="","",IF(BZ7="-","【-】","【"&amp;SUBSTITUTE(TEXT(BZ7,"#,##0.00"),"-","△")&amp;"】"))</f>
        <v>【100.05】</v>
      </c>
      <c r="CA6" s="36">
        <f>IF(CA7="",NA(),CA7)</f>
        <v>217.85</v>
      </c>
      <c r="CB6" s="36">
        <f t="shared" ref="CB6:CJ6" si="9">IF(CB7="",NA(),CB7)</f>
        <v>219.96</v>
      </c>
      <c r="CC6" s="36">
        <f t="shared" si="9"/>
        <v>216.49</v>
      </c>
      <c r="CD6" s="36">
        <f t="shared" si="9"/>
        <v>224.9</v>
      </c>
      <c r="CE6" s="36">
        <f t="shared" si="9"/>
        <v>226.76</v>
      </c>
      <c r="CF6" s="36">
        <f t="shared" si="9"/>
        <v>155.80000000000001</v>
      </c>
      <c r="CG6" s="36">
        <f t="shared" si="9"/>
        <v>158.58000000000001</v>
      </c>
      <c r="CH6" s="36">
        <f t="shared" si="9"/>
        <v>159.22</v>
      </c>
      <c r="CI6" s="36">
        <f t="shared" si="9"/>
        <v>159.6</v>
      </c>
      <c r="CJ6" s="36">
        <f t="shared" si="9"/>
        <v>156.32</v>
      </c>
      <c r="CK6" s="35" t="str">
        <f>IF(CK7="","",IF(CK7="-","【-】","【"&amp;SUBSTITUTE(TEXT(CK7,"#,##0.00"),"-","△")&amp;"】"))</f>
        <v>【166.40】</v>
      </c>
      <c r="CL6" s="36">
        <f>IF(CL7="",NA(),CL7)</f>
        <v>59.64</v>
      </c>
      <c r="CM6" s="36">
        <f t="shared" ref="CM6:CU6" si="10">IF(CM7="",NA(),CM7)</f>
        <v>59.43</v>
      </c>
      <c r="CN6" s="36">
        <f t="shared" si="10"/>
        <v>58.7</v>
      </c>
      <c r="CO6" s="36">
        <f t="shared" si="10"/>
        <v>57.04</v>
      </c>
      <c r="CP6" s="36">
        <f t="shared" si="10"/>
        <v>57.56</v>
      </c>
      <c r="CQ6" s="36">
        <f t="shared" si="10"/>
        <v>62.1</v>
      </c>
      <c r="CR6" s="36">
        <f t="shared" si="10"/>
        <v>62.38</v>
      </c>
      <c r="CS6" s="36">
        <f t="shared" si="10"/>
        <v>62.83</v>
      </c>
      <c r="CT6" s="36">
        <f t="shared" si="10"/>
        <v>62.05</v>
      </c>
      <c r="CU6" s="36">
        <f t="shared" si="10"/>
        <v>63.23</v>
      </c>
      <c r="CV6" s="35" t="str">
        <f>IF(CV7="","",IF(CV7="-","【-】","【"&amp;SUBSTITUTE(TEXT(CV7,"#,##0.00"),"-","△")&amp;"】"))</f>
        <v>【60.69】</v>
      </c>
      <c r="CW6" s="36">
        <f>IF(CW7="",NA(),CW7)</f>
        <v>92.81</v>
      </c>
      <c r="CX6" s="36">
        <f t="shared" ref="CX6:DF6" si="11">IF(CX7="",NA(),CX7)</f>
        <v>92.41</v>
      </c>
      <c r="CY6" s="36">
        <f t="shared" si="11"/>
        <v>93.72</v>
      </c>
      <c r="CZ6" s="36">
        <f t="shared" si="11"/>
        <v>94.43</v>
      </c>
      <c r="DA6" s="36">
        <f t="shared" si="11"/>
        <v>94.22</v>
      </c>
      <c r="DB6" s="36">
        <f t="shared" si="11"/>
        <v>89.52</v>
      </c>
      <c r="DC6" s="36">
        <f t="shared" si="11"/>
        <v>89.17</v>
      </c>
      <c r="DD6" s="36">
        <f t="shared" si="11"/>
        <v>88.86</v>
      </c>
      <c r="DE6" s="36">
        <f t="shared" si="11"/>
        <v>89.11</v>
      </c>
      <c r="DF6" s="36">
        <f t="shared" si="11"/>
        <v>89.35</v>
      </c>
      <c r="DG6" s="35" t="str">
        <f>IF(DG7="","",IF(DG7="-","【-】","【"&amp;SUBSTITUTE(TEXT(DG7,"#,##0.00"),"-","△")&amp;"】"))</f>
        <v>【89.82】</v>
      </c>
      <c r="DH6" s="36">
        <f>IF(DH7="",NA(),DH7)</f>
        <v>43.31</v>
      </c>
      <c r="DI6" s="36">
        <f t="shared" ref="DI6:DQ6" si="12">IF(DI7="",NA(),DI7)</f>
        <v>44.09</v>
      </c>
      <c r="DJ6" s="36">
        <f t="shared" si="12"/>
        <v>44.74</v>
      </c>
      <c r="DK6" s="36">
        <f t="shared" si="12"/>
        <v>46.04</v>
      </c>
      <c r="DL6" s="36">
        <f t="shared" si="12"/>
        <v>46.55</v>
      </c>
      <c r="DM6" s="36">
        <f t="shared" si="12"/>
        <v>46.58</v>
      </c>
      <c r="DN6" s="36">
        <f t="shared" si="12"/>
        <v>46.99</v>
      </c>
      <c r="DO6" s="36">
        <f t="shared" si="12"/>
        <v>47.89</v>
      </c>
      <c r="DP6" s="36">
        <f t="shared" si="12"/>
        <v>48.69</v>
      </c>
      <c r="DQ6" s="36">
        <f t="shared" si="12"/>
        <v>49.62</v>
      </c>
      <c r="DR6" s="35" t="str">
        <f>IF(DR7="","",IF(DR7="-","【-】","【"&amp;SUBSTITUTE(TEXT(DR7,"#,##0.00"),"-","△")&amp;"】"))</f>
        <v>【50.19】</v>
      </c>
      <c r="DS6" s="36">
        <f>IF(DS7="",NA(),DS7)</f>
        <v>5.92</v>
      </c>
      <c r="DT6" s="36">
        <f t="shared" ref="DT6:EB6" si="13">IF(DT7="",NA(),DT7)</f>
        <v>6.15</v>
      </c>
      <c r="DU6" s="36">
        <f t="shared" si="13"/>
        <v>7.68</v>
      </c>
      <c r="DV6" s="36">
        <f t="shared" si="13"/>
        <v>10.61</v>
      </c>
      <c r="DW6" s="36">
        <f t="shared" si="13"/>
        <v>12.57</v>
      </c>
      <c r="DX6" s="36">
        <f t="shared" si="13"/>
        <v>14.45</v>
      </c>
      <c r="DY6" s="36">
        <f t="shared" si="13"/>
        <v>15.83</v>
      </c>
      <c r="DZ6" s="36">
        <f t="shared" si="13"/>
        <v>16.899999999999999</v>
      </c>
      <c r="EA6" s="36">
        <f t="shared" si="13"/>
        <v>18.260000000000002</v>
      </c>
      <c r="EB6" s="36">
        <f t="shared" si="13"/>
        <v>19.510000000000002</v>
      </c>
      <c r="EC6" s="35" t="str">
        <f>IF(EC7="","",IF(EC7="-","【-】","【"&amp;SUBSTITUTE(TEXT(EC7,"#,##0.00"),"-","△")&amp;"】"))</f>
        <v>【20.63】</v>
      </c>
      <c r="ED6" s="36">
        <f>IF(ED7="",NA(),ED7)</f>
        <v>0.74</v>
      </c>
      <c r="EE6" s="36">
        <f t="shared" ref="EE6:EM6" si="14">IF(EE7="",NA(),EE7)</f>
        <v>0.64</v>
      </c>
      <c r="EF6" s="36">
        <f t="shared" si="14"/>
        <v>0.87</v>
      </c>
      <c r="EG6" s="36">
        <f t="shared" si="14"/>
        <v>0.44</v>
      </c>
      <c r="EH6" s="36">
        <f t="shared" si="14"/>
        <v>0.62</v>
      </c>
      <c r="EI6" s="36">
        <f t="shared" si="14"/>
        <v>0.74</v>
      </c>
      <c r="EJ6" s="36">
        <f t="shared" si="14"/>
        <v>0.74</v>
      </c>
      <c r="EK6" s="36">
        <f t="shared" si="14"/>
        <v>0.72</v>
      </c>
      <c r="EL6" s="36">
        <f t="shared" si="14"/>
        <v>0.66</v>
      </c>
      <c r="EM6" s="36">
        <f t="shared" si="14"/>
        <v>0.67</v>
      </c>
      <c r="EN6" s="35" t="str">
        <f>IF(EN7="","",IF(EN7="-","【-】","【"&amp;SUBSTITUTE(TEXT(EN7,"#,##0.00"),"-","△")&amp;"】"))</f>
        <v>【0.69】</v>
      </c>
    </row>
    <row r="7" spans="1:144" s="37" customFormat="1" x14ac:dyDescent="0.2">
      <c r="A7" s="29"/>
      <c r="B7" s="38">
        <v>2020</v>
      </c>
      <c r="C7" s="38">
        <v>82031</v>
      </c>
      <c r="D7" s="38">
        <v>46</v>
      </c>
      <c r="E7" s="38">
        <v>1</v>
      </c>
      <c r="F7" s="38">
        <v>0</v>
      </c>
      <c r="G7" s="38">
        <v>1</v>
      </c>
      <c r="H7" s="38" t="s">
        <v>93</v>
      </c>
      <c r="I7" s="38" t="s">
        <v>94</v>
      </c>
      <c r="J7" s="38" t="s">
        <v>95</v>
      </c>
      <c r="K7" s="38" t="s">
        <v>96</v>
      </c>
      <c r="L7" s="38" t="s">
        <v>97</v>
      </c>
      <c r="M7" s="38" t="s">
        <v>98</v>
      </c>
      <c r="N7" s="39" t="s">
        <v>99</v>
      </c>
      <c r="O7" s="39">
        <v>72.48</v>
      </c>
      <c r="P7" s="39">
        <v>95.28</v>
      </c>
      <c r="Q7" s="39">
        <v>4103</v>
      </c>
      <c r="R7" s="39">
        <v>141371</v>
      </c>
      <c r="S7" s="39">
        <v>122.89</v>
      </c>
      <c r="T7" s="39">
        <v>1150.3900000000001</v>
      </c>
      <c r="U7" s="39">
        <v>134454</v>
      </c>
      <c r="V7" s="39">
        <v>107.93</v>
      </c>
      <c r="W7" s="39">
        <v>1245.75</v>
      </c>
      <c r="X7" s="39">
        <v>105.75</v>
      </c>
      <c r="Y7" s="39">
        <v>104.99</v>
      </c>
      <c r="Z7" s="39">
        <v>106.49</v>
      </c>
      <c r="AA7" s="39">
        <v>101.96</v>
      </c>
      <c r="AB7" s="39">
        <v>101.91</v>
      </c>
      <c r="AC7" s="39">
        <v>114</v>
      </c>
      <c r="AD7" s="39">
        <v>113.68</v>
      </c>
      <c r="AE7" s="39">
        <v>113.82</v>
      </c>
      <c r="AF7" s="39">
        <v>112.82</v>
      </c>
      <c r="AG7" s="39">
        <v>111.21</v>
      </c>
      <c r="AH7" s="39">
        <v>110.27</v>
      </c>
      <c r="AI7" s="39">
        <v>0</v>
      </c>
      <c r="AJ7" s="39">
        <v>0</v>
      </c>
      <c r="AK7" s="39">
        <v>0</v>
      </c>
      <c r="AL7" s="39">
        <v>0</v>
      </c>
      <c r="AM7" s="39">
        <v>0</v>
      </c>
      <c r="AN7" s="39">
        <v>0.23</v>
      </c>
      <c r="AO7" s="39">
        <v>0.03</v>
      </c>
      <c r="AP7" s="39">
        <v>0</v>
      </c>
      <c r="AQ7" s="39">
        <v>0</v>
      </c>
      <c r="AR7" s="39">
        <v>0</v>
      </c>
      <c r="AS7" s="39">
        <v>1.1499999999999999</v>
      </c>
      <c r="AT7" s="39">
        <v>380.79</v>
      </c>
      <c r="AU7" s="39">
        <v>311.70999999999998</v>
      </c>
      <c r="AV7" s="39">
        <v>282.38</v>
      </c>
      <c r="AW7" s="39">
        <v>331.93</v>
      </c>
      <c r="AX7" s="39">
        <v>277.93</v>
      </c>
      <c r="AY7" s="39">
        <v>349.04</v>
      </c>
      <c r="AZ7" s="39">
        <v>337.49</v>
      </c>
      <c r="BA7" s="39">
        <v>335.6</v>
      </c>
      <c r="BB7" s="39">
        <v>358.91</v>
      </c>
      <c r="BC7" s="39">
        <v>360.96</v>
      </c>
      <c r="BD7" s="39">
        <v>260.31</v>
      </c>
      <c r="BE7" s="39">
        <v>182.48</v>
      </c>
      <c r="BF7" s="39">
        <v>177.03</v>
      </c>
      <c r="BG7" s="39">
        <v>177.78</v>
      </c>
      <c r="BH7" s="39">
        <v>181.65</v>
      </c>
      <c r="BI7" s="39">
        <v>185.33</v>
      </c>
      <c r="BJ7" s="39">
        <v>254.54</v>
      </c>
      <c r="BK7" s="39">
        <v>265.92</v>
      </c>
      <c r="BL7" s="39">
        <v>258.26</v>
      </c>
      <c r="BM7" s="39">
        <v>247.27</v>
      </c>
      <c r="BN7" s="39">
        <v>239.18</v>
      </c>
      <c r="BO7" s="39">
        <v>275.67</v>
      </c>
      <c r="BP7" s="39">
        <v>105.59</v>
      </c>
      <c r="BQ7" s="39">
        <v>104.59</v>
      </c>
      <c r="BR7" s="39">
        <v>106.48</v>
      </c>
      <c r="BS7" s="39">
        <v>101.76</v>
      </c>
      <c r="BT7" s="39">
        <v>99.18</v>
      </c>
      <c r="BU7" s="39">
        <v>106.52</v>
      </c>
      <c r="BV7" s="39">
        <v>105.86</v>
      </c>
      <c r="BW7" s="39">
        <v>106.07</v>
      </c>
      <c r="BX7" s="39">
        <v>105.34</v>
      </c>
      <c r="BY7" s="39">
        <v>101.89</v>
      </c>
      <c r="BZ7" s="39">
        <v>100.05</v>
      </c>
      <c r="CA7" s="39">
        <v>217.85</v>
      </c>
      <c r="CB7" s="39">
        <v>219.96</v>
      </c>
      <c r="CC7" s="39">
        <v>216.49</v>
      </c>
      <c r="CD7" s="39">
        <v>224.9</v>
      </c>
      <c r="CE7" s="39">
        <v>226.76</v>
      </c>
      <c r="CF7" s="39">
        <v>155.80000000000001</v>
      </c>
      <c r="CG7" s="39">
        <v>158.58000000000001</v>
      </c>
      <c r="CH7" s="39">
        <v>159.22</v>
      </c>
      <c r="CI7" s="39">
        <v>159.6</v>
      </c>
      <c r="CJ7" s="39">
        <v>156.32</v>
      </c>
      <c r="CK7" s="39">
        <v>166.4</v>
      </c>
      <c r="CL7" s="39">
        <v>59.64</v>
      </c>
      <c r="CM7" s="39">
        <v>59.43</v>
      </c>
      <c r="CN7" s="39">
        <v>58.7</v>
      </c>
      <c r="CO7" s="39">
        <v>57.04</v>
      </c>
      <c r="CP7" s="39">
        <v>57.56</v>
      </c>
      <c r="CQ7" s="39">
        <v>62.1</v>
      </c>
      <c r="CR7" s="39">
        <v>62.38</v>
      </c>
      <c r="CS7" s="39">
        <v>62.83</v>
      </c>
      <c r="CT7" s="39">
        <v>62.05</v>
      </c>
      <c r="CU7" s="39">
        <v>63.23</v>
      </c>
      <c r="CV7" s="39">
        <v>60.69</v>
      </c>
      <c r="CW7" s="39">
        <v>92.81</v>
      </c>
      <c r="CX7" s="39">
        <v>92.41</v>
      </c>
      <c r="CY7" s="39">
        <v>93.72</v>
      </c>
      <c r="CZ7" s="39">
        <v>94.43</v>
      </c>
      <c r="DA7" s="39">
        <v>94.22</v>
      </c>
      <c r="DB7" s="39">
        <v>89.52</v>
      </c>
      <c r="DC7" s="39">
        <v>89.17</v>
      </c>
      <c r="DD7" s="39">
        <v>88.86</v>
      </c>
      <c r="DE7" s="39">
        <v>89.11</v>
      </c>
      <c r="DF7" s="39">
        <v>89.35</v>
      </c>
      <c r="DG7" s="39">
        <v>89.82</v>
      </c>
      <c r="DH7" s="39">
        <v>43.31</v>
      </c>
      <c r="DI7" s="39">
        <v>44.09</v>
      </c>
      <c r="DJ7" s="39">
        <v>44.74</v>
      </c>
      <c r="DK7" s="39">
        <v>46.04</v>
      </c>
      <c r="DL7" s="39">
        <v>46.55</v>
      </c>
      <c r="DM7" s="39">
        <v>46.58</v>
      </c>
      <c r="DN7" s="39">
        <v>46.99</v>
      </c>
      <c r="DO7" s="39">
        <v>47.89</v>
      </c>
      <c r="DP7" s="39">
        <v>48.69</v>
      </c>
      <c r="DQ7" s="39">
        <v>49.62</v>
      </c>
      <c r="DR7" s="39">
        <v>50.19</v>
      </c>
      <c r="DS7" s="39">
        <v>5.92</v>
      </c>
      <c r="DT7" s="39">
        <v>6.15</v>
      </c>
      <c r="DU7" s="39">
        <v>7.68</v>
      </c>
      <c r="DV7" s="39">
        <v>10.61</v>
      </c>
      <c r="DW7" s="39">
        <v>12.57</v>
      </c>
      <c r="DX7" s="39">
        <v>14.45</v>
      </c>
      <c r="DY7" s="39">
        <v>15.83</v>
      </c>
      <c r="DZ7" s="39">
        <v>16.899999999999999</v>
      </c>
      <c r="EA7" s="39">
        <v>18.260000000000002</v>
      </c>
      <c r="EB7" s="39">
        <v>19.510000000000002</v>
      </c>
      <c r="EC7" s="39">
        <v>20.63</v>
      </c>
      <c r="ED7" s="39">
        <v>0.74</v>
      </c>
      <c r="EE7" s="39">
        <v>0.64</v>
      </c>
      <c r="EF7" s="39">
        <v>0.87</v>
      </c>
      <c r="EG7" s="39">
        <v>0.44</v>
      </c>
      <c r="EH7" s="39">
        <v>0.62</v>
      </c>
      <c r="EI7" s="39">
        <v>0.74</v>
      </c>
      <c r="EJ7" s="39">
        <v>0.74</v>
      </c>
      <c r="EK7" s="39">
        <v>0.72</v>
      </c>
      <c r="EL7" s="39">
        <v>0.66</v>
      </c>
      <c r="EM7" s="39">
        <v>0.67</v>
      </c>
      <c r="EN7" s="39">
        <v>0.69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105</v>
      </c>
    </row>
    <row r="12" spans="1:144" x14ac:dyDescent="0.2">
      <c r="B12">
        <v>1</v>
      </c>
      <c r="C12">
        <v>1</v>
      </c>
      <c r="D12">
        <v>1</v>
      </c>
      <c r="E12">
        <v>1</v>
      </c>
      <c r="F12">
        <v>2</v>
      </c>
      <c r="G12" t="s">
        <v>106</v>
      </c>
    </row>
    <row r="13" spans="1:144" x14ac:dyDescent="0.2">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2022-01-31T06:14:33Z</cp:lastPrinted>
  <dcterms:created xsi:type="dcterms:W3CDTF">2021-12-03T06:45:01Z</dcterms:created>
  <dcterms:modified xsi:type="dcterms:W3CDTF">2022-02-07T07:44:53Z</dcterms:modified>
  <cp:category/>
</cp:coreProperties>
</file>