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03_土浦市\"/>
    </mc:Choice>
  </mc:AlternateContent>
  <workbookProtection workbookAlgorithmName="SHA-512" workbookHashValue="ZyR9DL6VtzZBvChLzJzAZ1ccap0kchuNdM5wf2F77fYUVWgi1Qgrigu3545sF4FK1MF3F8FIoejfJDZNJzTKNA==" workbookSaltValue="Xxh+d+dDDx5kar0kQ/JaxQ=="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<sst xmlns="http://schemas.openxmlformats.org/spreadsheetml/2006/main" count="228" uniqueCount="114">
  <si>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</si>
  <si>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</si>
  <si>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</si>
  <si>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</si>
  <si>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</si>
  <si>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</si>
  <si>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</si>
  <si>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</si>
  <si>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</si>
  <si>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</si>
  <si>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</si>
  <si>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</si>
  <si>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</si>
  <si>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</si>
  <si>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</si>
  <si>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</si>
  <si>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</si>
  <si>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</si>
  <si>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</si>
  <si>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</si>
  <si>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</si>
  <si>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</si>
  <si>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</si>
  <si>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</si>
  <si>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</si>
  <si>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</si>
  <si>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</si>
  <si>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</si>
  <si>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</si>
  <si>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</si>
  <si>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</si>
  <si>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</si>
  <si>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</si>
  <si>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</si>
  <si>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</si>
  <si>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</si>
  <si>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</si>
  <si>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</si>
  <si>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</si>
  <si>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</si>
  <si>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</si>
  <si>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</si>
  <si>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</si>
  <si>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</si>
  <si>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</si>
  <si>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</si>
  <si>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</si>
  <si>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</si>
  <si>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</si>
  <si>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</si>
  <si>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</si>
  <si>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</si>
  <si>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</si>
  <si>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</si>
  <si>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</si>
  <si>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</si>
  <si>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</si>
  <si>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</si>
  <si>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</si>
  <si>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</si>
  <si>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</si>
  <si>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</si>
  <si>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</si>
  <si>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</si>
  <si>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</si>
  <si>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</si>
  <si>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</si>
  <si>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</si>
  <si>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</si>
  <si>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</si>
  <si>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</si>
  <si>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</si>
  <si>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</si>
  <si>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</si>
  <si>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</si>
  <si>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</si>
  <si>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</si>
  <si>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</si>
  <si>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</si>
  <si>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</si>
  <si>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</si>
  <si>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</si>
  <si>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</si>
  <si>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</si>
  <si>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</si>
  <si>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</si>
  <si>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</si>
  <si>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</si>
  <si>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</si>
  <si>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</si>
  <si>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</si>
  <si>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</si>
  <si>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</si>
  <si>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土浦市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</si>
  <si>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</si>
  <si>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</si>
  <si>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</si>
  <si>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</si>
  <si>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</si>
  <si>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</si>
  <si>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</si>
  <si>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</si>
  <si>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</si>
  <si>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</si>
  <si>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</si>
  <si>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</si>
  <si>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</si>
  <si>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</si>
  <si>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</si>
  <si>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</si>
  <si>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</si>
  <si>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経営の健全性・効率性は、全国平均や類似団体平均値と比較し低い数値を表している指標も見受けられるが、おおむね良好である。
　有収率は全国平均や類似団体平均値と比べ高い水準を維持している。これは、漏水調査による修繕が進み、無効水量が減少しているためと考えられる。今後は、既存の配水管や配水場の老朽化に伴い、維持管理に係る経費も増加することが予測される一方で、経営基盤の根幹をなす給水収益の大幅な伸びは期待できない状況にある。
　このような状況下においては、現在は安定した経営状態を維持しているとはいえ、将来的には経営環境が厳しいものになると考えられる。健全経営を続けていくため、長期的な視点で施設の維持更新の時期や費用の把握に努めていく必要がある。</t>
    <phoneticPr fontId="4"/>
  </si>
  <si>
    <t>①有形固定資産減価償却率は、全国平均や類似団体平均値と比較すると低く、法定耐用年数に近い資産が比較的に少ないことを示しているが、毎年上昇傾向にある。資産の更新の必要性が高まっていることを意味することから、令和2年度に策定したアセットマネジメントを基に、長期的な視野を持って事業運営にあたる必要がある。
②管路経年化率は、類似団体と比較して低い数値であるが、年々増加している。近い将来一斉に耐用年数を迎える管路の需要に対応できるよう、財源の確保や経営に与える影響を考慮し、より効果的な老朽管路の更新に取り組んでまいりたい。
③管路更新率は、全国平均や類似団体平均値と比べ低い数値となっている。アセットマネジメントを基に、重要度・優先度を考慮した更新計画を立てていく必要がある。</t>
    <rPh sb="102" eb="104">
      <t>レイワ</t>
    </rPh>
    <rPh sb="105" eb="107">
      <t>ネンド</t>
    </rPh>
    <rPh sb="108" eb="110">
      <t>サクテイ</t>
    </rPh>
    <rPh sb="123" eb="124">
      <t>モト</t>
    </rPh>
    <rPh sb="126" eb="129">
      <t>チョウキテキ</t>
    </rPh>
    <rPh sb="130" eb="132">
      <t>シヤ</t>
    </rPh>
    <rPh sb="133" eb="134">
      <t>モ</t>
    </rPh>
    <rPh sb="136" eb="140">
      <t>ジギョウウンエイ</t>
    </rPh>
    <rPh sb="144" eb="146">
      <t>ヒツヨウ</t>
    </rPh>
    <rPh sb="171" eb="173">
      <t>スウチ</t>
    </rPh>
    <rPh sb="178" eb="180">
      <t>ネンネン</t>
    </rPh>
    <rPh sb="180" eb="182">
      <t>ゾウカ</t>
    </rPh>
    <rPh sb="306" eb="307">
      <t>モト</t>
    </rPh>
    <rPh sb="309" eb="312">
      <t>ジュウヨウド</t>
    </rPh>
    <rPh sb="313" eb="316">
      <t>ユウセンド</t>
    </rPh>
    <rPh sb="317" eb="319">
      <t>コウリョ</t>
    </rPh>
    <rPh sb="321" eb="323">
      <t>コウシン</t>
    </rPh>
    <rPh sb="323" eb="325">
      <t>ケイカク</t>
    </rPh>
    <rPh sb="326" eb="327">
      <t>タ</t>
    </rPh>
    <rPh sb="331" eb="333">
      <t>ヒツヨウ</t>
    </rPh>
    <phoneticPr fontId="4"/>
  </si>
  <si>
    <t>①経常収支比率は、基準値となる100％を上回り良好な経営状況を表す結果となったが、類似団体平均を下回る状態が続いている。令和3年度においては、収益は増加し、費用は減少した。増収の要因としては、コロナにより減少した工業用給水収益が回復に向かったことに加え、補助金を新規で活用したことが考えられる。費用が減少した要因としては、人事異動等の影響で人件費が抑えられたことに加え、過年度計上していた固定資産減耗費が少なかったことがある。今後も給水収益を原資とした財源の確保に留意しながら継続的に施設更新を実施してまいりたい。
③流動比率は、類似団体より低い水準であるため、今後も現状の支払能力を維持しつつ、老朽化した管路等の整備を積極的に推進してまいりたい。
④企業債残高対給水収益比率は、類似団体と比べても低い数値を示し、企業債残高が少額であることを表しているが、今後も一定の借入を考慮に入れた投資計画を適宜構築していく必要があると考えられる。
⑥給水原価は、全国平均および類似団体と比較すると高い数値である。当市において、受水費に次ぐ費用を構成している減価償却費について、将来的に増加傾向が予想されるため、効率経営による人件費の削減や漏水の早期発見・修繕による有収率の向上を図る。
⑦施設利用率は、ほぼ前年並み数値であるが、類似団体よりも低い数値で推移している。将来の給水人口縮小等に伴う配水量の減少を見据え、今後は適切な施設規模を把握していく必要がある。</t>
    <rPh sb="1" eb="5">
      <t>ケイジョウシュウシ</t>
    </rPh>
    <rPh sb="5" eb="7">
      <t>ヒリツ</t>
    </rPh>
    <rPh sb="9" eb="12">
      <t>キジュンチ</t>
    </rPh>
    <rPh sb="20" eb="22">
      <t>ウワマワ</t>
    </rPh>
    <rPh sb="23" eb="25">
      <t>リョウコウ</t>
    </rPh>
    <rPh sb="26" eb="30">
      <t>ケイエイジョウキョウ</t>
    </rPh>
    <rPh sb="31" eb="32">
      <t>アラワ</t>
    </rPh>
    <rPh sb="33" eb="35">
      <t>ケッカ</t>
    </rPh>
    <rPh sb="41" eb="43">
      <t>ルイジ</t>
    </rPh>
    <rPh sb="43" eb="45">
      <t>ダンタイ</t>
    </rPh>
    <rPh sb="45" eb="47">
      <t>ヘイキン</t>
    </rPh>
    <rPh sb="48" eb="50">
      <t>シタマワ</t>
    </rPh>
    <rPh sb="51" eb="53">
      <t>ジョウタイ</t>
    </rPh>
    <rPh sb="54" eb="55">
      <t>ツヅ</t>
    </rPh>
    <rPh sb="60" eb="62">
      <t>レイワ</t>
    </rPh>
    <rPh sb="63" eb="65">
      <t>ネンド</t>
    </rPh>
    <rPh sb="71" eb="73">
      <t>シュウエキ</t>
    </rPh>
    <rPh sb="74" eb="76">
      <t>ゾウカ</t>
    </rPh>
    <rPh sb="78" eb="80">
      <t>ヒヨウ</t>
    </rPh>
    <rPh sb="81" eb="83">
      <t>ゲンショウ</t>
    </rPh>
    <rPh sb="86" eb="88">
      <t>ゾウシュウ</t>
    </rPh>
    <rPh sb="102" eb="104">
      <t>ゲンショウ</t>
    </rPh>
    <rPh sb="106" eb="109">
      <t>コウギョウヨウ</t>
    </rPh>
    <rPh sb="109" eb="111">
      <t>キュウスイ</t>
    </rPh>
    <rPh sb="111" eb="113">
      <t>シュウエキ</t>
    </rPh>
    <rPh sb="114" eb="116">
      <t>カイフク</t>
    </rPh>
    <rPh sb="117" eb="118">
      <t>ム</t>
    </rPh>
    <rPh sb="124" eb="125">
      <t>クワ</t>
    </rPh>
    <rPh sb="127" eb="130">
      <t>ホジョキン</t>
    </rPh>
    <rPh sb="131" eb="133">
      <t>シンキ</t>
    </rPh>
    <rPh sb="134" eb="136">
      <t>カツヨウ</t>
    </rPh>
    <rPh sb="141" eb="142">
      <t>カンガ</t>
    </rPh>
    <rPh sb="147" eb="149">
      <t>ヒヨウ</t>
    </rPh>
    <rPh sb="150" eb="152">
      <t>ゲンショウ</t>
    </rPh>
    <rPh sb="154" eb="156">
      <t>ヨウイン</t>
    </rPh>
    <rPh sb="161" eb="163">
      <t>ジンジ</t>
    </rPh>
    <rPh sb="163" eb="165">
      <t>イドウ</t>
    </rPh>
    <rPh sb="165" eb="166">
      <t>トウ</t>
    </rPh>
    <rPh sb="167" eb="169">
      <t>エイキョウ</t>
    </rPh>
    <rPh sb="170" eb="173">
      <t>ジンケンヒ</t>
    </rPh>
    <rPh sb="174" eb="175">
      <t>オサ</t>
    </rPh>
    <rPh sb="182" eb="183">
      <t>クワ</t>
    </rPh>
    <rPh sb="185" eb="188">
      <t>カネンド</t>
    </rPh>
    <rPh sb="188" eb="190">
      <t>ケイジョウ</t>
    </rPh>
    <rPh sb="194" eb="198">
      <t>コテイシサン</t>
    </rPh>
    <rPh sb="483" eb="486">
      <t>ショウライテキ</t>
    </rPh>
    <rPh sb="487" eb="489">
      <t>ゾウカ</t>
    </rPh>
    <rPh sb="489" eb="491">
      <t>ケイコウ</t>
    </rPh>
    <rPh sb="492" eb="494">
      <t>ヨソウ</t>
    </rPh>
    <rPh sb="500" eb="502">
      <t>コウリツ</t>
    </rPh>
    <rPh sb="502" eb="504">
      <t>ケイエイ</t>
    </rPh>
    <rPh sb="507" eb="510">
      <t>ジンケンヒ</t>
    </rPh>
    <rPh sb="511" eb="513">
      <t>サクゲン</t>
    </rPh>
    <rPh sb="514" eb="516">
      <t>ロウスイ</t>
    </rPh>
    <rPh sb="517" eb="519">
      <t>ソウキ</t>
    </rPh>
    <rPh sb="519" eb="521">
      <t>ハッケン</t>
    </rPh>
    <rPh sb="522" eb="524">
      <t>シュウゼン</t>
    </rPh>
    <rPh sb="527" eb="530">
      <t>ユウシュウリツ</t>
    </rPh>
    <rPh sb="531" eb="533">
      <t>コウジョウ</t>
    </rPh>
    <rPh sb="534" eb="535">
      <t>ハカ</t>
    </rPh>
    <rPh sb="539" eb="544">
      <t>シセツリヨウリツ</t>
    </rPh>
    <rPh sb="548" eb="550">
      <t>ゼンネン</t>
    </rPh>
    <rPh sb="550" eb="551">
      <t>ナ</t>
    </rPh>
    <rPh sb="552" eb="554">
      <t>スウチ</t>
    </rPh>
    <rPh sb="559" eb="561">
      <t>ルイジ</t>
    </rPh>
    <rPh sb="561" eb="563">
      <t>ダンタイ</t>
    </rPh>
    <rPh sb="566" eb="567">
      <t>ヒク</t>
    </rPh>
    <rPh sb="568" eb="570">
      <t>スウチ</t>
    </rPh>
    <rPh sb="571" eb="573">
      <t>スイイ</t>
    </rPh>
    <rPh sb="578" eb="580">
      <t>ショウライ</t>
    </rPh>
    <rPh sb="581" eb="583">
      <t>キュウスイ</t>
    </rPh>
    <rPh sb="583" eb="585">
      <t>ジンコウ</t>
    </rPh>
    <rPh sb="585" eb="587">
      <t>シュクショウ</t>
    </rPh>
    <rPh sb="587" eb="588">
      <t>トウ</t>
    </rPh>
    <rPh sb="589" eb="590">
      <t>トモナ</t>
    </rPh>
    <rPh sb="591" eb="594">
      <t>ハイスイリョウ</t>
    </rPh>
    <rPh sb="595" eb="597">
      <t>ゲンショウ</t>
    </rPh>
    <rPh sb="598" eb="600">
      <t>ミス</t>
    </rPh>
    <rPh sb="602" eb="604">
      <t>コンゴ</t>
    </rPh>
    <rPh sb="605" eb="607">
      <t>テキセツ</t>
    </rPh>
    <rPh sb="608" eb="612">
      <t>シセツキボ</t>
    </rPh>
    <rPh sb="613" eb="615">
      <t>ハアク</t>
    </rPh>
    <rPh sb="619" eb="62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</si>
</sst>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0.64</c:v>
                </c:pt>
                <c:pt idx="1">
                  <c:v>0.87</c:v>
                </c:pt>
                <c:pt idx="2">
                  <c:v>0.44</c:v>
                </c:pt>
                <c:pt idx="3">
                  <c:v>0.62</c:v>
                </c:pt>
                <c:pt idx="4">
                  <c:v>0.44</c:v>
                </c:pt>
              </c:numCache>
            </c:numRef>
          </c:val>
          <c:extLst>
            <c:ext xmlns:c16="http://schemas.microsoft.com/office/drawing/2014/chart" uri="{C3380CC4-5D6E-409C-BE32-E72D297353CC}">
              <c16:uniqueId val="{00000000-F3C8-4C6F-8B3B-D441C14C1F1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c:ext xmlns:c16="http://schemas.microsoft.com/office/drawing/2014/chart" uri="{C3380CC4-5D6E-409C-BE32-E72D297353CC}">
              <c16:uniqueId val="{00000001-F3C8-4C6F-8B3B-D441C14C1F1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59.43</c:v>
                </c:pt>
                <c:pt idx="1">
                  <c:v>58.7</c:v>
                </c:pt>
                <c:pt idx="2">
                  <c:v>57.04</c:v>
                </c:pt>
                <c:pt idx="3">
                  <c:v>57.56</c:v>
                </c:pt>
                <c:pt idx="4">
                  <c:v>57.6</c:v>
                </c:pt>
              </c:numCache>
            </c:numRef>
          </c:val>
          <c:extLst>
            <c:ext xmlns:c16="http://schemas.microsoft.com/office/drawing/2014/chart" uri="{C3380CC4-5D6E-409C-BE32-E72D297353CC}">
              <c16:uniqueId val="{00000000-AA6A-4659-9EC1-0ED9E5FF974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c:ext xmlns:c16="http://schemas.microsoft.com/office/drawing/2014/chart" uri="{C3380CC4-5D6E-409C-BE32-E72D297353CC}">
              <c16:uniqueId val="{00000001-AA6A-4659-9EC1-0ED9E5FF974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92.41</c:v>
                </c:pt>
                <c:pt idx="1">
                  <c:v>93.72</c:v>
                </c:pt>
                <c:pt idx="2">
                  <c:v>94.43</c:v>
                </c:pt>
                <c:pt idx="3">
                  <c:v>94.22</c:v>
                </c:pt>
                <c:pt idx="4">
                  <c:v>94.51</c:v>
                </c:pt>
              </c:numCache>
            </c:numRef>
          </c:val>
          <c:extLst>
            <c:ext xmlns:c16="http://schemas.microsoft.com/office/drawing/2014/chart" uri="{C3380CC4-5D6E-409C-BE32-E72D297353CC}">
              <c16:uniqueId val="{00000000-CCB4-4E52-8F0E-85ED0A336B5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c:ext xmlns:c16="http://schemas.microsoft.com/office/drawing/2014/chart" uri="{C3380CC4-5D6E-409C-BE32-E72D297353CC}">
              <c16:uniqueId val="{00000001-CCB4-4E52-8F0E-85ED0A336B5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104.99</c:v>
                </c:pt>
                <c:pt idx="1">
                  <c:v>106.49</c:v>
                </c:pt>
                <c:pt idx="2">
                  <c:v>101.96</c:v>
                </c:pt>
                <c:pt idx="3">
                  <c:v>101.91</c:v>
                </c:pt>
                <c:pt idx="4">
                  <c:v>105.08</c:v>
                </c:pt>
              </c:numCache>
            </c:numRef>
          </c:val>
          <c:extLst>
            <c:ext xmlns:c16="http://schemas.microsoft.com/office/drawing/2014/chart" uri="{C3380CC4-5D6E-409C-BE32-E72D297353CC}">
              <c16:uniqueId val="{00000000-8B65-460B-ACBA-D181F1105C4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c:ext xmlns:c16="http://schemas.microsoft.com/office/drawing/2014/chart" uri="{C3380CC4-5D6E-409C-BE32-E72D297353CC}">
              <c16:uniqueId val="{00000001-8B65-460B-ACBA-D181F1105C4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44.09</c:v>
                </c:pt>
                <c:pt idx="1">
                  <c:v>44.74</c:v>
                </c:pt>
                <c:pt idx="2">
                  <c:v>46.04</c:v>
                </c:pt>
                <c:pt idx="3">
                  <c:v>46.55</c:v>
                </c:pt>
                <c:pt idx="4">
                  <c:v>47.9</c:v>
                </c:pt>
              </c:numCache>
            </c:numRef>
          </c:val>
          <c:extLst>
            <c:ext xmlns:c16="http://schemas.microsoft.com/office/drawing/2014/chart" uri="{C3380CC4-5D6E-409C-BE32-E72D297353CC}">
              <c16:uniqueId val="{00000000-A028-4B81-A161-5273173100F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c:ext xmlns:c16="http://schemas.microsoft.com/office/drawing/2014/chart" uri="{C3380CC4-5D6E-409C-BE32-E72D297353CC}">
              <c16:uniqueId val="{00000001-A028-4B81-A161-5273173100F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6.15</c:v>
                </c:pt>
                <c:pt idx="1">
                  <c:v>7.68</c:v>
                </c:pt>
                <c:pt idx="2">
                  <c:v>10.61</c:v>
                </c:pt>
                <c:pt idx="3">
                  <c:v>12.57</c:v>
                </c:pt>
                <c:pt idx="4">
                  <c:v>14.76</c:v>
                </c:pt>
              </c:numCache>
            </c:numRef>
          </c:val>
          <c:extLst>
            <c:ext xmlns:c16="http://schemas.microsoft.com/office/drawing/2014/chart" uri="{C3380CC4-5D6E-409C-BE32-E72D297353CC}">
              <c16:uniqueId val="{00000000-7644-41BC-B941-99B0D44E59D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c:ext xmlns:c16="http://schemas.microsoft.com/office/drawing/2014/chart" uri="{C3380CC4-5D6E-409C-BE32-E72D297353CC}">
              <c16:uniqueId val="{00000001-7644-41BC-B941-99B0D44E59D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66-4742-8340-D7A994C0F96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c:ext xmlns:c16="http://schemas.microsoft.com/office/drawing/2014/chart" uri="{C3380CC4-5D6E-409C-BE32-E72D297353CC}">
              <c16:uniqueId val="{00000001-B566-4742-8340-D7A994C0F96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311.70999999999998</c:v>
                </c:pt>
                <c:pt idx="1">
                  <c:v>282.38</c:v>
                </c:pt>
                <c:pt idx="2">
                  <c:v>331.93</c:v>
                </c:pt>
                <c:pt idx="3">
                  <c:v>277.93</c:v>
                </c:pt>
                <c:pt idx="4">
                  <c:v>319.36</c:v>
                </c:pt>
              </c:numCache>
            </c:numRef>
          </c:val>
          <c:extLst>
            <c:ext xmlns:c16="http://schemas.microsoft.com/office/drawing/2014/chart" uri="{C3380CC4-5D6E-409C-BE32-E72D297353CC}">
              <c16:uniqueId val="{00000000-1921-4C10-A245-E50E2C55989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c:ext xmlns:c16="http://schemas.microsoft.com/office/drawing/2014/chart" uri="{C3380CC4-5D6E-409C-BE32-E72D297353CC}">
              <c16:uniqueId val="{00000001-1921-4C10-A245-E50E2C55989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177.03</c:v>
                </c:pt>
                <c:pt idx="1">
                  <c:v>177.78</c:v>
                </c:pt>
                <c:pt idx="2">
                  <c:v>181.65</c:v>
                </c:pt>
                <c:pt idx="3">
                  <c:v>185.33</c:v>
                </c:pt>
                <c:pt idx="4">
                  <c:v>178.45</c:v>
                </c:pt>
              </c:numCache>
            </c:numRef>
          </c:val>
          <c:extLst>
            <c:ext xmlns:c16="http://schemas.microsoft.com/office/drawing/2014/chart" uri="{C3380CC4-5D6E-409C-BE32-E72D297353CC}">
              <c16:uniqueId val="{00000000-BBFA-4F73-A01D-3AF70DCE547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c:ext xmlns:c16="http://schemas.microsoft.com/office/drawing/2014/chart" uri="{C3380CC4-5D6E-409C-BE32-E72D297353CC}">
              <c16:uniqueId val="{00000001-BBFA-4F73-A01D-3AF70DCE547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104.59</c:v>
                </c:pt>
                <c:pt idx="1">
                  <c:v>106.48</c:v>
                </c:pt>
                <c:pt idx="2">
                  <c:v>101.76</c:v>
                </c:pt>
                <c:pt idx="3">
                  <c:v>99.18</c:v>
                </c:pt>
                <c:pt idx="4">
                  <c:v>102.46</c:v>
                </c:pt>
              </c:numCache>
            </c:numRef>
          </c:val>
          <c:extLst>
            <c:ext xmlns:c16="http://schemas.microsoft.com/office/drawing/2014/chart" uri="{C3380CC4-5D6E-409C-BE32-E72D297353CC}">
              <c16:uniqueId val="{00000000-7ECA-47CD-89BE-FE4AC53589E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c:ext xmlns:c16="http://schemas.microsoft.com/office/drawing/2014/chart" uri="{C3380CC4-5D6E-409C-BE32-E72D297353CC}">
              <c16:uniqueId val="{00000001-7ECA-47CD-89BE-FE4AC53589E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219.96</c:v>
                </c:pt>
                <c:pt idx="1">
                  <c:v>216.49</c:v>
                </c:pt>
                <c:pt idx="2">
                  <c:v>224.9</c:v>
                </c:pt>
                <c:pt idx="3">
                  <c:v>226.76</c:v>
                </c:pt>
                <c:pt idx="4">
                  <c:v>220.52</c:v>
                </c:pt>
              </c:numCache>
            </c:numRef>
          </c:val>
          <c:extLst>
            <c:ext xmlns:c16="http://schemas.microsoft.com/office/drawing/2014/chart" uri="{C3380CC4-5D6E-409C-BE32-E72D297353CC}">
              <c16:uniqueId val="{00000000-8F92-46C5-ABC5-77C3CD56FD3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c:ext xmlns:c16="http://schemas.microsoft.com/office/drawing/2014/chart" uri="{C3380CC4-5D6E-409C-BE32-E72D297353CC}">
              <c16:uniqueId val="{00000001-8F92-46C5-ABC5-77C3CD56FD3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0" zoomScale="80" zoomScaleNormal="80" workbookViewId="0">
      <selection activeCell="S59" sqref="S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茨城県　土浦市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A3</v>
      </c>
      <c r="X8" s="75"/>
      <c r="Y8" s="75"/>
      <c r="Z8" s="75"/>
      <c r="AA8" s="75"/>
      <c r="AB8" s="75"/>
      <c r="AC8" s="75"/>
      <c r="AD8" s="75" t="str">
        <f>データ!$M$6</f>
        <v>非設置</v>
      </c>
      <c r="AE8" s="75"/>
      <c r="AF8" s="75"/>
      <c r="AG8" s="75"/>
      <c r="AH8" s="75"/>
      <c r="AI8" s="75"/>
      <c r="AJ8" s="75"/>
      <c r="AK8" s="2"/>
      <c r="AL8" s="66">
        <f>データ!$R$6</f>
        <v>141300</v>
      </c>
      <c r="AM8" s="66"/>
      <c r="AN8" s="66"/>
      <c r="AO8" s="66"/>
      <c r="AP8" s="66"/>
      <c r="AQ8" s="66"/>
      <c r="AR8" s="66"/>
      <c r="AS8" s="66"/>
      <c r="AT8" s="37">
        <f>データ!$S$6</f>
        <v>122.89</v>
      </c>
      <c r="AU8" s="38"/>
      <c r="AV8" s="38"/>
      <c r="AW8" s="38"/>
      <c r="AX8" s="38"/>
      <c r="AY8" s="38"/>
      <c r="AZ8" s="38"/>
      <c r="BA8" s="38"/>
      <c r="BB8" s="55">
        <f>データ!$T$6</f>
        <v>1149.81</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73.45</v>
      </c>
      <c r="J10" s="38"/>
      <c r="K10" s="38"/>
      <c r="L10" s="38"/>
      <c r="M10" s="38"/>
      <c r="N10" s="38"/>
      <c r="O10" s="65"/>
      <c r="P10" s="55">
        <f>データ!$P$6</f>
        <v>98.22</v>
      </c>
      <c r="Q10" s="55"/>
      <c r="R10" s="55"/>
      <c r="S10" s="55"/>
      <c r="T10" s="55"/>
      <c r="U10" s="55"/>
      <c r="V10" s="55"/>
      <c r="W10" s="66">
        <f>データ!$Q$6</f>
        <v>4103</v>
      </c>
      <c r="X10" s="66"/>
      <c r="Y10" s="66"/>
      <c r="Z10" s="66"/>
      <c r="AA10" s="66"/>
      <c r="AB10" s="66"/>
      <c r="AC10" s="66"/>
      <c r="AD10" s="2"/>
      <c r="AE10" s="2"/>
      <c r="AF10" s="2"/>
      <c r="AG10" s="2"/>
      <c r="AH10" s="2"/>
      <c r="AI10" s="2"/>
      <c r="AJ10" s="2"/>
      <c r="AK10" s="2"/>
      <c r="AL10" s="66">
        <f>データ!$U$6</f>
        <v>138481</v>
      </c>
      <c r="AM10" s="66"/>
      <c r="AN10" s="66"/>
      <c r="AO10" s="66"/>
      <c r="AP10" s="66"/>
      <c r="AQ10" s="66"/>
      <c r="AR10" s="66"/>
      <c r="AS10" s="66"/>
      <c r="AT10" s="37">
        <f>データ!$V$6</f>
        <v>107.93</v>
      </c>
      <c r="AU10" s="38"/>
      <c r="AV10" s="38"/>
      <c r="AW10" s="38"/>
      <c r="AX10" s="38"/>
      <c r="AY10" s="38"/>
      <c r="AZ10" s="38"/>
      <c r="BA10" s="38"/>
      <c r="BB10" s="55">
        <f>データ!$W$6</f>
        <v>1283.06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6Pk9XWu8YFx+iXRVmLZGhR2UfXVAlSpnky50m4s2dP3iGswEJEv64NSQSEeDsrTvnp0x3eYuglcur/G1vp6RPw==" saltValue="74F8s7Nog3gS8Jr8eynvH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82031</v>
      </c>
      <c r="D6" s="20">
        <f t="shared" si="3"/>
        <v>46</v>
      </c>
      <c r="E6" s="20">
        <f t="shared" si="3"/>
        <v>1</v>
      </c>
      <c r="F6" s="20">
        <f t="shared" si="3"/>
        <v>0</v>
      </c>
      <c r="G6" s="20">
        <f t="shared" si="3"/>
        <v>1</v>
      </c>
      <c r="H6" s="20" t="str">
        <f t="shared" si="3"/>
        <v>茨城県　土浦市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73.45</v>
      </c>
      <c r="P6" s="21">
        <f t="shared" si="3"/>
        <v>98.22</v>
      </c>
      <c r="Q6" s="21">
        <f t="shared" si="3"/>
        <v>4103</v>
      </c>
      <c r="R6" s="21">
        <f t="shared" si="3"/>
        <v>141300</v>
      </c>
      <c r="S6" s="21">
        <f t="shared" si="3"/>
        <v>122.89</v>
      </c>
      <c r="T6" s="21">
        <f t="shared" si="3"/>
        <v>1149.81</v>
      </c>
      <c r="U6" s="21">
        <f t="shared" si="3"/>
        <v>138481</v>
      </c>
      <c r="V6" s="21">
        <f t="shared" si="3"/>
        <v>107.93</v>
      </c>
      <c r="W6" s="21">
        <f t="shared" si="3"/>
        <v>1283.06</v>
      </c>
      <c r="X6" s="22">
        <f>IF(X7="",NA(),X7)</f>
        <v>104.99</v>
      </c>
      <c r="Y6" s="22">
        <f t="shared" ref="Y6:AG6" si="4">IF(Y7="",NA(),Y7)</f>
        <v>106.49</v>
      </c>
      <c r="Z6" s="22">
        <f t="shared" si="4"/>
        <v>101.96</v>
      </c>
      <c r="AA6" s="22">
        <f t="shared" si="4"/>
        <v>101.91</v>
      </c>
      <c r="AB6" s="22">
        <f t="shared" si="4"/>
        <v>105.08</v>
      </c>
      <c r="AC6" s="22">
        <f t="shared" si="4"/>
        <v>113.68</v>
      </c>
      <c r="AD6" s="22">
        <f t="shared" si="4"/>
        <v>113.82</v>
      </c>
      <c r="AE6" s="22">
        <f t="shared" si="4"/>
        <v>112.82</v>
      </c>
      <c r="AF6" s="22">
        <f t="shared" si="4"/>
        <v>111.21</v>
      </c>
      <c r="AG6" s="22">
        <f t="shared" si="4"/>
        <v>111.89</v>
      </c>
      <c r="AH6" s="21" t="str">
        <f>IF(AH7="","",IF(AH7="-","【-】","【"&amp;SUBSTITUTE(TEXT(AH7,"#,##0.00"),"-","△")&amp;"】"))</f>
        <v>【111.39】</v>
      </c>
      <c r="AI6" s="21">
        <f>IF(AI7="",NA(),AI7)</f>
        <v>0</v>
      </c>
      <c r="AJ6" s="21">
        <f t="shared" ref="AJ6:AR6" si="5">IF(AJ7="",NA(),AJ7)</f>
        <v>0</v>
      </c>
      <c r="AK6" s="21">
        <f t="shared" si="5"/>
        <v>0</v>
      </c>
      <c r="AL6" s="21">
        <f t="shared" si="5"/>
        <v>0</v>
      </c>
      <c r="AM6" s="21">
        <f t="shared" si="5"/>
        <v>0</v>
      </c>
      <c r="AN6" s="22">
        <f t="shared" si="5"/>
        <v>0.03</v>
      </c>
      <c r="AO6" s="21">
        <f t="shared" si="5"/>
        <v>0</v>
      </c>
      <c r="AP6" s="21">
        <f t="shared" si="5"/>
        <v>0</v>
      </c>
      <c r="AQ6" s="21">
        <f t="shared" si="5"/>
        <v>0</v>
      </c>
      <c r="AR6" s="22">
        <f t="shared" si="5"/>
        <v>0.45</v>
      </c>
      <c r="AS6" s="21" t="str">
        <f>IF(AS7="","",IF(AS7="-","【-】","【"&amp;SUBSTITUTE(TEXT(AS7,"#,##0.00"),"-","△")&amp;"】"))</f>
        <v>【1.30】</v>
      </c>
      <c r="AT6" s="22">
        <f>IF(AT7="",NA(),AT7)</f>
        <v>311.70999999999998</v>
      </c>
      <c r="AU6" s="22">
        <f t="shared" ref="AU6:BC6" si="6">IF(AU7="",NA(),AU7)</f>
        <v>282.38</v>
      </c>
      <c r="AV6" s="22">
        <f t="shared" si="6"/>
        <v>331.93</v>
      </c>
      <c r="AW6" s="22">
        <f t="shared" si="6"/>
        <v>277.93</v>
      </c>
      <c r="AX6" s="22">
        <f t="shared" si="6"/>
        <v>319.36</v>
      </c>
      <c r="AY6" s="22">
        <f t="shared" si="6"/>
        <v>337.49</v>
      </c>
      <c r="AZ6" s="22">
        <f t="shared" si="6"/>
        <v>335.6</v>
      </c>
      <c r="BA6" s="22">
        <f t="shared" si="6"/>
        <v>358.91</v>
      </c>
      <c r="BB6" s="22">
        <f t="shared" si="6"/>
        <v>360.96</v>
      </c>
      <c r="BC6" s="22">
        <f t="shared" si="6"/>
        <v>351.29</v>
      </c>
      <c r="BD6" s="21" t="str">
        <f>IF(BD7="","",IF(BD7="-","【-】","【"&amp;SUBSTITUTE(TEXT(BD7,"#,##0.00"),"-","△")&amp;"】"))</f>
        <v>【261.51】</v>
      </c>
      <c r="BE6" s="22">
        <f>IF(BE7="",NA(),BE7)</f>
        <v>177.03</v>
      </c>
      <c r="BF6" s="22">
        <f t="shared" ref="BF6:BN6" si="7">IF(BF7="",NA(),BF7)</f>
        <v>177.78</v>
      </c>
      <c r="BG6" s="22">
        <f t="shared" si="7"/>
        <v>181.65</v>
      </c>
      <c r="BH6" s="22">
        <f t="shared" si="7"/>
        <v>185.33</v>
      </c>
      <c r="BI6" s="22">
        <f t="shared" si="7"/>
        <v>178.45</v>
      </c>
      <c r="BJ6" s="22">
        <f t="shared" si="7"/>
        <v>265.92</v>
      </c>
      <c r="BK6" s="22">
        <f t="shared" si="7"/>
        <v>258.26</v>
      </c>
      <c r="BL6" s="22">
        <f t="shared" si="7"/>
        <v>247.27</v>
      </c>
      <c r="BM6" s="22">
        <f t="shared" si="7"/>
        <v>239.18</v>
      </c>
      <c r="BN6" s="22">
        <f t="shared" si="7"/>
        <v>236.29</v>
      </c>
      <c r="BO6" s="21" t="str">
        <f>IF(BO7="","",IF(BO7="-","【-】","【"&amp;SUBSTITUTE(TEXT(BO7,"#,##0.00"),"-","△")&amp;"】"))</f>
        <v>【265.16】</v>
      </c>
      <c r="BP6" s="22">
        <f>IF(BP7="",NA(),BP7)</f>
        <v>104.59</v>
      </c>
      <c r="BQ6" s="22">
        <f t="shared" ref="BQ6:BY6" si="8">IF(BQ7="",NA(),BQ7)</f>
        <v>106.48</v>
      </c>
      <c r="BR6" s="22">
        <f t="shared" si="8"/>
        <v>101.76</v>
      </c>
      <c r="BS6" s="22">
        <f t="shared" si="8"/>
        <v>99.18</v>
      </c>
      <c r="BT6" s="22">
        <f t="shared" si="8"/>
        <v>102.46</v>
      </c>
      <c r="BU6" s="22">
        <f t="shared" si="8"/>
        <v>105.86</v>
      </c>
      <c r="BV6" s="22">
        <f t="shared" si="8"/>
        <v>106.07</v>
      </c>
      <c r="BW6" s="22">
        <f t="shared" si="8"/>
        <v>105.34</v>
      </c>
      <c r="BX6" s="22">
        <f t="shared" si="8"/>
        <v>101.89</v>
      </c>
      <c r="BY6" s="22">
        <f t="shared" si="8"/>
        <v>104.33</v>
      </c>
      <c r="BZ6" s="21" t="str">
        <f>IF(BZ7="","",IF(BZ7="-","【-】","【"&amp;SUBSTITUTE(TEXT(BZ7,"#,##0.00"),"-","△")&amp;"】"))</f>
        <v>【102.35】</v>
      </c>
      <c r="CA6" s="22">
        <f>IF(CA7="",NA(),CA7)</f>
        <v>219.96</v>
      </c>
      <c r="CB6" s="22">
        <f t="shared" ref="CB6:CJ6" si="9">IF(CB7="",NA(),CB7)</f>
        <v>216.49</v>
      </c>
      <c r="CC6" s="22">
        <f t="shared" si="9"/>
        <v>224.9</v>
      </c>
      <c r="CD6" s="22">
        <f t="shared" si="9"/>
        <v>226.76</v>
      </c>
      <c r="CE6" s="22">
        <f t="shared" si="9"/>
        <v>220.52</v>
      </c>
      <c r="CF6" s="22">
        <f t="shared" si="9"/>
        <v>158.58000000000001</v>
      </c>
      <c r="CG6" s="22">
        <f t="shared" si="9"/>
        <v>159.22</v>
      </c>
      <c r="CH6" s="22">
        <f t="shared" si="9"/>
        <v>159.6</v>
      </c>
      <c r="CI6" s="22">
        <f t="shared" si="9"/>
        <v>156.32</v>
      </c>
      <c r="CJ6" s="22">
        <f t="shared" si="9"/>
        <v>157.4</v>
      </c>
      <c r="CK6" s="21" t="str">
        <f>IF(CK7="","",IF(CK7="-","【-】","【"&amp;SUBSTITUTE(TEXT(CK7,"#,##0.00"),"-","△")&amp;"】"))</f>
        <v>【167.74】</v>
      </c>
      <c r="CL6" s="22">
        <f>IF(CL7="",NA(),CL7)</f>
        <v>59.43</v>
      </c>
      <c r="CM6" s="22">
        <f t="shared" ref="CM6:CU6" si="10">IF(CM7="",NA(),CM7)</f>
        <v>58.7</v>
      </c>
      <c r="CN6" s="22">
        <f t="shared" si="10"/>
        <v>57.04</v>
      </c>
      <c r="CO6" s="22">
        <f t="shared" si="10"/>
        <v>57.56</v>
      </c>
      <c r="CP6" s="22">
        <f t="shared" si="10"/>
        <v>57.6</v>
      </c>
      <c r="CQ6" s="22">
        <f t="shared" si="10"/>
        <v>62.38</v>
      </c>
      <c r="CR6" s="22">
        <f t="shared" si="10"/>
        <v>62.83</v>
      </c>
      <c r="CS6" s="22">
        <f t="shared" si="10"/>
        <v>62.05</v>
      </c>
      <c r="CT6" s="22">
        <f t="shared" si="10"/>
        <v>63.23</v>
      </c>
      <c r="CU6" s="22">
        <f t="shared" si="10"/>
        <v>62.59</v>
      </c>
      <c r="CV6" s="21" t="str">
        <f>IF(CV7="","",IF(CV7="-","【-】","【"&amp;SUBSTITUTE(TEXT(CV7,"#,##0.00"),"-","△")&amp;"】"))</f>
        <v>【60.29】</v>
      </c>
      <c r="CW6" s="22">
        <f>IF(CW7="",NA(),CW7)</f>
        <v>92.41</v>
      </c>
      <c r="CX6" s="22">
        <f t="shared" ref="CX6:DF6" si="11">IF(CX7="",NA(),CX7)</f>
        <v>93.72</v>
      </c>
      <c r="CY6" s="22">
        <f t="shared" si="11"/>
        <v>94.43</v>
      </c>
      <c r="CZ6" s="22">
        <f t="shared" si="11"/>
        <v>94.22</v>
      </c>
      <c r="DA6" s="22">
        <f t="shared" si="11"/>
        <v>94.51</v>
      </c>
      <c r="DB6" s="22">
        <f t="shared" si="11"/>
        <v>89.17</v>
      </c>
      <c r="DC6" s="22">
        <f t="shared" si="11"/>
        <v>88.86</v>
      </c>
      <c r="DD6" s="22">
        <f t="shared" si="11"/>
        <v>89.11</v>
      </c>
      <c r="DE6" s="22">
        <f t="shared" si="11"/>
        <v>89.35</v>
      </c>
      <c r="DF6" s="22">
        <f t="shared" si="11"/>
        <v>89.7</v>
      </c>
      <c r="DG6" s="21" t="str">
        <f>IF(DG7="","",IF(DG7="-","【-】","【"&amp;SUBSTITUTE(TEXT(DG7,"#,##0.00"),"-","△")&amp;"】"))</f>
        <v>【90.12】</v>
      </c>
      <c r="DH6" s="22">
        <f>IF(DH7="",NA(),DH7)</f>
        <v>44.09</v>
      </c>
      <c r="DI6" s="22">
        <f t="shared" ref="DI6:DQ6" si="12">IF(DI7="",NA(),DI7)</f>
        <v>44.74</v>
      </c>
      <c r="DJ6" s="22">
        <f t="shared" si="12"/>
        <v>46.04</v>
      </c>
      <c r="DK6" s="22">
        <f t="shared" si="12"/>
        <v>46.55</v>
      </c>
      <c r="DL6" s="22">
        <f t="shared" si="12"/>
        <v>47.9</v>
      </c>
      <c r="DM6" s="22">
        <f t="shared" si="12"/>
        <v>46.99</v>
      </c>
      <c r="DN6" s="22">
        <f t="shared" si="12"/>
        <v>47.89</v>
      </c>
      <c r="DO6" s="22">
        <f t="shared" si="12"/>
        <v>48.69</v>
      </c>
      <c r="DP6" s="22">
        <f t="shared" si="12"/>
        <v>49.62</v>
      </c>
      <c r="DQ6" s="22">
        <f t="shared" si="12"/>
        <v>50.5</v>
      </c>
      <c r="DR6" s="21" t="str">
        <f>IF(DR7="","",IF(DR7="-","【-】","【"&amp;SUBSTITUTE(TEXT(DR7,"#,##0.00"),"-","△")&amp;"】"))</f>
        <v>【50.88】</v>
      </c>
      <c r="DS6" s="22">
        <f>IF(DS7="",NA(),DS7)</f>
        <v>6.15</v>
      </c>
      <c r="DT6" s="22">
        <f t="shared" ref="DT6:EB6" si="13">IF(DT7="",NA(),DT7)</f>
        <v>7.68</v>
      </c>
      <c r="DU6" s="22">
        <f t="shared" si="13"/>
        <v>10.61</v>
      </c>
      <c r="DV6" s="22">
        <f t="shared" si="13"/>
        <v>12.57</v>
      </c>
      <c r="DW6" s="22">
        <f t="shared" si="13"/>
        <v>14.76</v>
      </c>
      <c r="DX6" s="22">
        <f t="shared" si="13"/>
        <v>15.83</v>
      </c>
      <c r="DY6" s="22">
        <f t="shared" si="13"/>
        <v>16.899999999999999</v>
      </c>
      <c r="DZ6" s="22">
        <f t="shared" si="13"/>
        <v>18.260000000000002</v>
      </c>
      <c r="EA6" s="22">
        <f t="shared" si="13"/>
        <v>19.510000000000002</v>
      </c>
      <c r="EB6" s="22">
        <f t="shared" si="13"/>
        <v>21.19</v>
      </c>
      <c r="EC6" s="21" t="str">
        <f>IF(EC7="","",IF(EC7="-","【-】","【"&amp;SUBSTITUTE(TEXT(EC7,"#,##0.00"),"-","△")&amp;"】"))</f>
        <v>【22.30】</v>
      </c>
      <c r="ED6" s="22">
        <f>IF(ED7="",NA(),ED7)</f>
        <v>0.64</v>
      </c>
      <c r="EE6" s="22">
        <f t="shared" ref="EE6:EM6" si="14">IF(EE7="",NA(),EE7)</f>
        <v>0.87</v>
      </c>
      <c r="EF6" s="22">
        <f t="shared" si="14"/>
        <v>0.44</v>
      </c>
      <c r="EG6" s="22">
        <f t="shared" si="14"/>
        <v>0.62</v>
      </c>
      <c r="EH6" s="22">
        <f t="shared" si="14"/>
        <v>0.44</v>
      </c>
      <c r="EI6" s="22">
        <f t="shared" si="14"/>
        <v>0.74</v>
      </c>
      <c r="EJ6" s="22">
        <f t="shared" si="14"/>
        <v>0.72</v>
      </c>
      <c r="EK6" s="22">
        <f t="shared" si="14"/>
        <v>0.66</v>
      </c>
      <c r="EL6" s="22">
        <f t="shared" si="14"/>
        <v>0.67</v>
      </c>
      <c r="EM6" s="22">
        <f t="shared" si="14"/>
        <v>0.62</v>
      </c>
      <c r="EN6" s="21" t="str">
        <f>IF(EN7="","",IF(EN7="-","【-】","【"&amp;SUBSTITUTE(TEXT(EN7,"#,##0.00"),"-","△")&amp;"】"))</f>
        <v>【0.66】</v>
      </c>
    </row>
    <row r="7" spans="1:144" s="23" customFormat="1" x14ac:dyDescent="0.15">
      <c r="A7" s="15"/>
      <c r="B7" s="24">
        <v>2021</v>
      </c>
      <c r="C7" s="24">
        <v>82031</v>
      </c>
      <c r="D7" s="24">
        <v>46</v>
      </c>
      <c r="E7" s="24">
        <v>1</v>
      </c>
      <c r="F7" s="24">
        <v>0</v>
      </c>
      <c r="G7" s="24">
        <v>1</v>
      </c>
      <c r="H7" s="24" t="s">
        <v>93</v>
      </c>
      <c r="I7" s="24" t="s">
        <v>94</v>
      </c>
      <c r="J7" s="24" t="s">
        <v>95</v>
      </c>
      <c r="K7" s="24" t="s">
        <v>96</v>
      </c>
      <c r="L7" s="24" t="s">
        <v>97</v>
      </c>
      <c r="M7" s="24" t="s">
        <v>98</v>
      </c>
      <c r="N7" s="25" t="s">
        <v>99</v>
      </c>
      <c r="O7" s="25">
        <v>73.45</v>
      </c>
      <c r="P7" s="25">
        <v>98.22</v>
      </c>
      <c r="Q7" s="25">
        <v>4103</v>
      </c>
      <c r="R7" s="25">
        <v>141300</v>
      </c>
      <c r="S7" s="25">
        <v>122.89</v>
      </c>
      <c r="T7" s="25">
        <v>1149.81</v>
      </c>
      <c r="U7" s="25">
        <v>138481</v>
      </c>
      <c r="V7" s="25">
        <v>107.93</v>
      </c>
      <c r="W7" s="25">
        <v>1283.06</v>
      </c>
      <c r="X7" s="25">
        <v>104.99</v>
      </c>
      <c r="Y7" s="25">
        <v>106.49</v>
      </c>
      <c r="Z7" s="25">
        <v>101.96</v>
      </c>
      <c r="AA7" s="25">
        <v>101.91</v>
      </c>
      <c r="AB7" s="25">
        <v>105.08</v>
      </c>
      <c r="AC7" s="25">
        <v>113.68</v>
      </c>
      <c r="AD7" s="25">
        <v>113.82</v>
      </c>
      <c r="AE7" s="25">
        <v>112.82</v>
      </c>
      <c r="AF7" s="25">
        <v>111.21</v>
      </c>
      <c r="AG7" s="25">
        <v>111.89</v>
      </c>
      <c r="AH7" s="25">
        <v>111.39</v>
      </c>
      <c r="AI7" s="25">
        <v>0</v>
      </c>
      <c r="AJ7" s="25">
        <v>0</v>
      </c>
      <c r="AK7" s="25">
        <v>0</v>
      </c>
      <c r="AL7" s="25">
        <v>0</v>
      </c>
      <c r="AM7" s="25">
        <v>0</v>
      </c>
      <c r="AN7" s="25">
        <v>0.03</v>
      </c>
      <c r="AO7" s="25">
        <v>0</v>
      </c>
      <c r="AP7" s="25">
        <v>0</v>
      </c>
      <c r="AQ7" s="25">
        <v>0</v>
      </c>
      <c r="AR7" s="25">
        <v>0.45</v>
      </c>
      <c r="AS7" s="25">
        <v>1.3</v>
      </c>
      <c r="AT7" s="25">
        <v>311.70999999999998</v>
      </c>
      <c r="AU7" s="25">
        <v>282.38</v>
      </c>
      <c r="AV7" s="25">
        <v>331.93</v>
      </c>
      <c r="AW7" s="25">
        <v>277.93</v>
      </c>
      <c r="AX7" s="25">
        <v>319.36</v>
      </c>
      <c r="AY7" s="25">
        <v>337.49</v>
      </c>
      <c r="AZ7" s="25">
        <v>335.6</v>
      </c>
      <c r="BA7" s="25">
        <v>358.91</v>
      </c>
      <c r="BB7" s="25">
        <v>360.96</v>
      </c>
      <c r="BC7" s="25">
        <v>351.29</v>
      </c>
      <c r="BD7" s="25">
        <v>261.51</v>
      </c>
      <c r="BE7" s="25">
        <v>177.03</v>
      </c>
      <c r="BF7" s="25">
        <v>177.78</v>
      </c>
      <c r="BG7" s="25">
        <v>181.65</v>
      </c>
      <c r="BH7" s="25">
        <v>185.33</v>
      </c>
      <c r="BI7" s="25">
        <v>178.45</v>
      </c>
      <c r="BJ7" s="25">
        <v>265.92</v>
      </c>
      <c r="BK7" s="25">
        <v>258.26</v>
      </c>
      <c r="BL7" s="25">
        <v>247.27</v>
      </c>
      <c r="BM7" s="25">
        <v>239.18</v>
      </c>
      <c r="BN7" s="25">
        <v>236.29</v>
      </c>
      <c r="BO7" s="25">
        <v>265.16000000000003</v>
      </c>
      <c r="BP7" s="25">
        <v>104.59</v>
      </c>
      <c r="BQ7" s="25">
        <v>106.48</v>
      </c>
      <c r="BR7" s="25">
        <v>101.76</v>
      </c>
      <c r="BS7" s="25">
        <v>99.18</v>
      </c>
      <c r="BT7" s="25">
        <v>102.46</v>
      </c>
      <c r="BU7" s="25">
        <v>105.86</v>
      </c>
      <c r="BV7" s="25">
        <v>106.07</v>
      </c>
      <c r="BW7" s="25">
        <v>105.34</v>
      </c>
      <c r="BX7" s="25">
        <v>101.89</v>
      </c>
      <c r="BY7" s="25">
        <v>104.33</v>
      </c>
      <c r="BZ7" s="25">
        <v>102.35</v>
      </c>
      <c r="CA7" s="25">
        <v>219.96</v>
      </c>
      <c r="CB7" s="25">
        <v>216.49</v>
      </c>
      <c r="CC7" s="25">
        <v>224.9</v>
      </c>
      <c r="CD7" s="25">
        <v>226.76</v>
      </c>
      <c r="CE7" s="25">
        <v>220.52</v>
      </c>
      <c r="CF7" s="25">
        <v>158.58000000000001</v>
      </c>
      <c r="CG7" s="25">
        <v>159.22</v>
      </c>
      <c r="CH7" s="25">
        <v>159.6</v>
      </c>
      <c r="CI7" s="25">
        <v>156.32</v>
      </c>
      <c r="CJ7" s="25">
        <v>157.4</v>
      </c>
      <c r="CK7" s="25">
        <v>167.74</v>
      </c>
      <c r="CL7" s="25">
        <v>59.43</v>
      </c>
      <c r="CM7" s="25">
        <v>58.7</v>
      </c>
      <c r="CN7" s="25">
        <v>57.04</v>
      </c>
      <c r="CO7" s="25">
        <v>57.56</v>
      </c>
      <c r="CP7" s="25">
        <v>57.6</v>
      </c>
      <c r="CQ7" s="25">
        <v>62.38</v>
      </c>
      <c r="CR7" s="25">
        <v>62.83</v>
      </c>
      <c r="CS7" s="25">
        <v>62.05</v>
      </c>
      <c r="CT7" s="25">
        <v>63.23</v>
      </c>
      <c r="CU7" s="25">
        <v>62.59</v>
      </c>
      <c r="CV7" s="25">
        <v>60.29</v>
      </c>
      <c r="CW7" s="25">
        <v>92.41</v>
      </c>
      <c r="CX7" s="25">
        <v>93.72</v>
      </c>
      <c r="CY7" s="25">
        <v>94.43</v>
      </c>
      <c r="CZ7" s="25">
        <v>94.22</v>
      </c>
      <c r="DA7" s="25">
        <v>94.51</v>
      </c>
      <c r="DB7" s="25">
        <v>89.17</v>
      </c>
      <c r="DC7" s="25">
        <v>88.86</v>
      </c>
      <c r="DD7" s="25">
        <v>89.11</v>
      </c>
      <c r="DE7" s="25">
        <v>89.35</v>
      </c>
      <c r="DF7" s="25">
        <v>89.7</v>
      </c>
      <c r="DG7" s="25">
        <v>90.12</v>
      </c>
      <c r="DH7" s="25">
        <v>44.09</v>
      </c>
      <c r="DI7" s="25">
        <v>44.74</v>
      </c>
      <c r="DJ7" s="25">
        <v>46.04</v>
      </c>
      <c r="DK7" s="25">
        <v>46.55</v>
      </c>
      <c r="DL7" s="25">
        <v>47.9</v>
      </c>
      <c r="DM7" s="25">
        <v>46.99</v>
      </c>
      <c r="DN7" s="25">
        <v>47.89</v>
      </c>
      <c r="DO7" s="25">
        <v>48.69</v>
      </c>
      <c r="DP7" s="25">
        <v>49.62</v>
      </c>
      <c r="DQ7" s="25">
        <v>50.5</v>
      </c>
      <c r="DR7" s="25">
        <v>50.88</v>
      </c>
      <c r="DS7" s="25">
        <v>6.15</v>
      </c>
      <c r="DT7" s="25">
        <v>7.68</v>
      </c>
      <c r="DU7" s="25">
        <v>10.61</v>
      </c>
      <c r="DV7" s="25">
        <v>12.57</v>
      </c>
      <c r="DW7" s="25">
        <v>14.76</v>
      </c>
      <c r="DX7" s="25">
        <v>15.83</v>
      </c>
      <c r="DY7" s="25">
        <v>16.899999999999999</v>
      </c>
      <c r="DZ7" s="25">
        <v>18.260000000000002</v>
      </c>
      <c r="EA7" s="25">
        <v>19.510000000000002</v>
      </c>
      <c r="EB7" s="25">
        <v>21.19</v>
      </c>
      <c r="EC7" s="25">
        <v>22.3</v>
      </c>
      <c r="ED7" s="25">
        <v>0.64</v>
      </c>
      <c r="EE7" s="25">
        <v>0.87</v>
      </c>
      <c r="EF7" s="25">
        <v>0.44</v>
      </c>
      <c r="EG7" s="25">
        <v>0.62</v>
      </c>
      <c r="EH7" s="25">
        <v>0.44</v>
      </c>
      <c r="EI7" s="25">
        <v>0.74</v>
      </c>
      <c r="EJ7" s="25">
        <v>0.72</v>
      </c>
      <c r="EK7" s="25">
        <v>0.66</v>
      </c>
      <c r="EL7" s="25">
        <v>0.67</v>
      </c>
      <c r="EM7" s="25">
        <v>0.62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2023-01-10T23:53:44Z</cp:lastPrinted>
  <dcterms:created xsi:type="dcterms:W3CDTF">2022-12-01T00:54:27Z</dcterms:created>
  <dcterms:modified xsi:type="dcterms:W3CDTF">2023-02-01T02:10:33Z</dcterms:modified>
  <cp:category/>
</cp:coreProperties>
</file>