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ho7\理財\理財\Ｒ３理財\04_公営企業関係\15_経営比較分析表\03_★経営比較分析表の分析等\04_確認後\05_公共下水道（法適）37\02_日立市\"/>
    </mc:Choice>
  </mc:AlternateContent>
  <workbookProtection workbookAlgorithmName="SHA-512" workbookHashValue="uQMtcJS5soWpeE9TNfbzXdJsT0EOp7IUITc1Lk7xJhVtWj/nbY2ju9RA2Erw2yncfcPPC22TuQ+Y9mZBZo/CHQ==" workbookSaltValue="k56cXXCRU49ytgmGOUFMJA==" workbookSpinCount="100000" lockStructure="1"/>
  <bookViews>
    <workbookView xWindow="0" yWindow="0" windowWidth="15360" windowHeight="7632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G85" i="4"/>
  <c r="F85" i="4"/>
  <c r="AL10" i="4"/>
  <c r="AD10" i="4"/>
  <c r="W10" i="4"/>
  <c r="B10" i="4"/>
  <c r="BB8" i="4"/>
  <c r="AD8" i="4"/>
  <c r="P8" i="4"/>
  <c r="I8" i="4"/>
  <c r="B8" i="4"/>
</calcChain>
</file>

<file path=xl/sharedStrings.xml><?xml version="1.0" encoding="utf-8"?>
<sst xmlns="http://schemas.openxmlformats.org/spreadsheetml/2006/main" count="231" uniqueCount="115">
  <si>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</si>
  <si>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</si>
  <si>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</si>
  <si>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</si>
  <si>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</si>
  <si>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</si>
  <si>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</si>
  <si>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</si>
  <si>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</si>
  <si>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</si>
  <si>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</si>
  <si>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</si>
  <si>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</si>
  <si>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</si>
  <si>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</si>
  <si>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</si>
  <si>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</si>
  <si>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</si>
  <si>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</si>
  <si>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</si>
  <si>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</si>
  <si>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</si>
  <si>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</si>
  <si>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</si>
  <si>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</si>
  <si>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</si>
  <si>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</si>
  <si>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</si>
  <si>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</si>
  <si>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</si>
  <si>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</si>
  <si>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</si>
  <si>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</si>
  <si>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</si>
  <si>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</si>
  <si>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</si>
  <si>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</si>
  <si>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</si>
  <si>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</si>
  <si>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</si>
  <si>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</si>
  <si>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</si>
  <si>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</si>
  <si>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</si>
  <si>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</si>
  <si>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</si>
  <si>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</si>
  <si>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</si>
  <si>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</si>
  <si>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</si>
  <si>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</si>
  <si>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</si>
  <si>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</si>
  <si>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</si>
  <si>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</si>
  <si>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</si>
  <si>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</si>
  <si>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</si>
  <si>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</si>
  <si>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</si>
  <si>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</si>
  <si>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</si>
  <si>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</si>
  <si>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</si>
  <si>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</si>
  <si>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</si>
  <si>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</si>
  <si>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</si>
  <si>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</si>
  <si>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</si>
  <si>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</si>
  <si>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</si>
  <si>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</si>
  <si>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</si>
  <si>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</si>
  <si>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</si>
  <si>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</si>
  <si>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</si>
  <si>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</si>
  <si>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</si>
  <si>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</si>
  <si>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</si>
  <si>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</si>
  <si>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</si>
  <si>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</si>
  <si>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</si>
  <si>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</si>
  <si>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</si>
  <si>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</si>
  <si>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</si>
  <si>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</si>
  <si>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</si>
  <si>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</si>
  <si>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</si>
  <si>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</si>
  <si>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日立市</t>
  </si>
  <si>
    <t>法適用</t>
  </si>
  <si>
    <t>下水道事業</t>
  </si>
  <si>
    <t>公共下水道</t>
  </si>
  <si>
    <t>Ad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</si>
  <si>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</si>
  <si>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</si>
  <si>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</si>
  <si>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</si>
  <si>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</si>
  <si>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</si>
  <si>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</si>
  <si>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</si>
  <si>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</si>
  <si>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</si>
  <si>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</si>
  <si>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</si>
  <si>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、数値が高いほど老朽化が進んでいることを表しているが、供用開始から47年が経過し、類似団体平均値及び全国平均値を上回っており、他団体と比べて施設の老朽化が進んでいる状況にある。しかし、管渠が法定耐用年数（50年）を経過していないため、②管渠老朽化率の数値は0となっている。今後順次、管渠が法定耐用年数を迎える。
③管渠改善率は、管渠が法定耐用年数を経過していないこともあり、類似団体平均値及び全国平均値を下回っている。今後、法定耐用年数を超える管渠については、計画的に更新を行っていく。</t>
    <rPh sb="1" eb="3">
      <t>ユウケイ</t>
    </rPh>
    <rPh sb="3" eb="7">
      <t>コテイシサン</t>
    </rPh>
    <rPh sb="7" eb="11">
      <t>ゲンカショウキャク</t>
    </rPh>
    <rPh sb="11" eb="12">
      <t>リツ</t>
    </rPh>
    <rPh sb="14" eb="16">
      <t>スウチ</t>
    </rPh>
    <rPh sb="17" eb="18">
      <t>タカ</t>
    </rPh>
    <rPh sb="21" eb="24">
      <t>ロウキュウカ</t>
    </rPh>
    <rPh sb="25" eb="26">
      <t>スス</t>
    </rPh>
    <rPh sb="33" eb="34">
      <t>アラワ</t>
    </rPh>
    <rPh sb="40" eb="44">
      <t>キョウヨウカイシ</t>
    </rPh>
    <phoneticPr fontId="4"/>
  </si>
  <si>
    <t>　経営の健全性及び効率性に関する指標から、本市の下水道事業経営はおおむね健全な状態といえる。
　しかし、人口減少などにより使用料収入が減少傾向にある中で、老朽化した施設を更新していく必要があるため、今後、本格的な改築更新時期を迎えた際には、経営状況が厳しくなる見込みである。
　こうした状況を踏まえ、平成３０年度に策定した経営戦略に基づき、下水道事業の経営基盤の強化と健全経営の推進に取り組んでいく。</t>
    <rPh sb="1" eb="3">
      <t>ケイエイ</t>
    </rPh>
    <rPh sb="4" eb="7">
      <t>ケンゼンセイ</t>
    </rPh>
    <rPh sb="7" eb="8">
      <t>オヨ</t>
    </rPh>
    <rPh sb="9" eb="12">
      <t>コウリツセイ</t>
    </rPh>
    <rPh sb="13" eb="14">
      <t>カン</t>
    </rPh>
    <rPh sb="16" eb="18">
      <t>シヒョウ</t>
    </rPh>
    <rPh sb="21" eb="23">
      <t>ホンシ</t>
    </rPh>
    <rPh sb="24" eb="29">
      <t>ゲスイドウジギョウ</t>
    </rPh>
    <rPh sb="29" eb="31">
      <t>ケイエイ</t>
    </rPh>
    <rPh sb="36" eb="38">
      <t>ケンゼン</t>
    </rPh>
    <rPh sb="39" eb="41">
      <t>ジョウタイ</t>
    </rPh>
    <rPh sb="52" eb="56">
      <t>ジンコウゲンショウ</t>
    </rPh>
    <rPh sb="61" eb="66">
      <t>シヨウリョウシュウニュウ</t>
    </rPh>
    <rPh sb="67" eb="71">
      <t>ゲンショウケイコウ</t>
    </rPh>
    <rPh sb="74" eb="75">
      <t>ナカ</t>
    </rPh>
    <rPh sb="77" eb="80">
      <t>ロウキュウカ</t>
    </rPh>
    <rPh sb="82" eb="84">
      <t>シセツ</t>
    </rPh>
    <rPh sb="85" eb="87">
      <t>コウシン</t>
    </rPh>
    <rPh sb="91" eb="93">
      <t>ヒツヨウ</t>
    </rPh>
    <rPh sb="99" eb="101">
      <t>コンゴ</t>
    </rPh>
    <rPh sb="102" eb="105">
      <t>ホンカクテキ</t>
    </rPh>
    <rPh sb="106" eb="110">
      <t>カイチクコウシン</t>
    </rPh>
    <rPh sb="110" eb="112">
      <t>ジキ</t>
    </rPh>
    <rPh sb="113" eb="114">
      <t>ムカ</t>
    </rPh>
    <rPh sb="116" eb="117">
      <t>サイ</t>
    </rPh>
    <rPh sb="120" eb="124">
      <t>ケイエイジョウキョウ</t>
    </rPh>
    <rPh sb="125" eb="126">
      <t>キビ</t>
    </rPh>
    <rPh sb="130" eb="132">
      <t>ミコ</t>
    </rPh>
    <rPh sb="143" eb="145">
      <t>ジョウキョウ</t>
    </rPh>
    <rPh sb="146" eb="147">
      <t>フ</t>
    </rPh>
    <rPh sb="150" eb="152">
      <t>ヘイセイ</t>
    </rPh>
    <rPh sb="154" eb="156">
      <t>ネンド</t>
    </rPh>
    <rPh sb="157" eb="159">
      <t>サクテイ</t>
    </rPh>
    <rPh sb="161" eb="165">
      <t>ケイエイセンリャク</t>
    </rPh>
    <rPh sb="166" eb="167">
      <t>モト</t>
    </rPh>
    <rPh sb="170" eb="175">
      <t>ゲスイドウジギョウ</t>
    </rPh>
    <rPh sb="176" eb="180">
      <t>ケイエイキバン</t>
    </rPh>
    <rPh sb="181" eb="183">
      <t>キョウカ</t>
    </rPh>
    <rPh sb="184" eb="188">
      <t>ケンゼンケイエイ</t>
    </rPh>
    <rPh sb="189" eb="191">
      <t>スイシン</t>
    </rPh>
    <rPh sb="192" eb="193">
      <t>ト</t>
    </rPh>
    <rPh sb="194" eb="195">
      <t>ク</t>
    </rPh>
    <phoneticPr fontId="4"/>
  </si>
  <si>
    <t>①経常収支比率は110.65%であり、類似団体と比較して1.07ポイント上回っている。主な要因は、これまでの費用削減効果によるものである。
③流動比率は45.77％であり、類似団体と比較して15.05ポイント下回っている。今後は、企業債償還金が年々減少することから、数値は改善する見込みである。
④企業債残高対事業規模比率は339.59％であり、類似団体と比較して581.24ポイント下回っている。その要因は、企業債の償還が進み、残高が減少していることが挙げられる。
⑤経費回収率は104.65％であり、類似団体と比較して4.83ポイント上回っている。経費回収率が100％以上であることから、下水道使用料で汚水処理費を賄えている状況にある。
⑥汚水処理原価は153.99円であり、類似団体と比較して2.78円下回っている。引き続き汚水処理費の抑制に努めていく。
⑦施設利用率は65.91％であり、類似団体と比較して1.09ポイント下回っている。今後の施設更新において、人口減少を踏まえ、施設規模の見直しを図っていく。
⑧水洗化率は99.57%であり、類似団体と比較して5.16ポイント上回っている。未接続者への訪問等により、更なる水洗化率の向上に努める。</t>
    <rPh sb="1" eb="7">
      <t>ケイジョウシュウシヒリツ</t>
    </rPh>
    <rPh sb="19" eb="23">
      <t>ルイジダンタイ</t>
    </rPh>
    <rPh sb="24" eb="26">
      <t>ヒカク</t>
    </rPh>
    <rPh sb="36" eb="38">
      <t>ウワマワ</t>
    </rPh>
    <rPh sb="43" eb="44">
      <t>オモ</t>
    </rPh>
    <rPh sb="45" eb="47">
      <t>ヨウイン</t>
    </rPh>
    <rPh sb="54" eb="60">
      <t>ヒヨウサクゲンコウカ</t>
    </rPh>
    <rPh sb="71" eb="75">
      <t>リュウドウヒリツ</t>
    </rPh>
    <rPh sb="86" eb="90">
      <t>ルイジダンタイ</t>
    </rPh>
    <rPh sb="91" eb="93">
      <t>ヒカク</t>
    </rPh>
    <rPh sb="104" eb="105">
      <t>シタ</t>
    </rPh>
    <rPh sb="105" eb="106">
      <t>マワ</t>
    </rPh>
    <rPh sb="111" eb="113">
      <t>コンゴ</t>
    </rPh>
    <rPh sb="115" eb="121">
      <t>キギョウサイショウカンキン</t>
    </rPh>
    <rPh sb="122" eb="124">
      <t>ネンネン</t>
    </rPh>
    <rPh sb="124" eb="126">
      <t>ゲンショウ</t>
    </rPh>
    <rPh sb="133" eb="135">
      <t>スウチ</t>
    </rPh>
    <rPh sb="136" eb="138">
      <t>カイゼン</t>
    </rPh>
    <rPh sb="140" eb="142">
      <t>ミコ</t>
    </rPh>
    <rPh sb="149" eb="152">
      <t>キギョウサイ</t>
    </rPh>
    <rPh sb="152" eb="154">
      <t>ザンダカ</t>
    </rPh>
    <rPh sb="154" eb="155">
      <t>タイ</t>
    </rPh>
    <rPh sb="155" eb="159">
      <t>ジギョウキボ</t>
    </rPh>
    <rPh sb="159" eb="161">
      <t>ヒリツ</t>
    </rPh>
    <rPh sb="173" eb="177">
      <t>ルイジダンタイ</t>
    </rPh>
    <rPh sb="178" eb="180">
      <t>ヒカク</t>
    </rPh>
    <rPh sb="192" eb="194">
      <t>シタマワ</t>
    </rPh>
    <rPh sb="201" eb="203">
      <t>ヨウイン</t>
    </rPh>
    <rPh sb="212" eb="213">
      <t>スス</t>
    </rPh>
    <rPh sb="215" eb="217">
      <t>ザンダカ</t>
    </rPh>
    <rPh sb="218" eb="220">
      <t>ゲンショウ</t>
    </rPh>
    <rPh sb="227" eb="228">
      <t>ア</t>
    </rPh>
    <rPh sb="235" eb="240">
      <t>ケイヒカイシュウリツ</t>
    </rPh>
    <rPh sb="252" eb="256">
      <t>ルイジダンタイ</t>
    </rPh>
    <rPh sb="257" eb="259">
      <t>ヒカク</t>
    </rPh>
    <rPh sb="269" eb="271">
      <t>ウワマワ</t>
    </rPh>
    <rPh sb="276" eb="278">
      <t>ケイヒ</t>
    </rPh>
    <rPh sb="296" eb="299">
      <t>ゲスイドウ</t>
    </rPh>
    <rPh sb="322" eb="324">
      <t>オスイ</t>
    </rPh>
    <rPh sb="324" eb="328">
      <t>ショリゲンカ</t>
    </rPh>
    <rPh sb="335" eb="336">
      <t>エン</t>
    </rPh>
    <rPh sb="340" eb="344">
      <t>ルイジダンタイ</t>
    </rPh>
    <rPh sb="345" eb="347">
      <t>ヒカク</t>
    </rPh>
    <rPh sb="353" eb="354">
      <t>エン</t>
    </rPh>
    <rPh sb="354" eb="356">
      <t>シタマワ</t>
    </rPh>
    <rPh sb="361" eb="362">
      <t>ヒ</t>
    </rPh>
    <rPh sb="363" eb="364">
      <t>ツヅ</t>
    </rPh>
    <rPh sb="365" eb="370">
      <t>オスイショリヒ</t>
    </rPh>
    <rPh sb="371" eb="373">
      <t>ヨクセイ</t>
    </rPh>
    <rPh sb="374" eb="375">
      <t>ツト</t>
    </rPh>
    <rPh sb="382" eb="384">
      <t>シセツ</t>
    </rPh>
    <rPh sb="384" eb="387">
      <t>リヨウリツ</t>
    </rPh>
    <rPh sb="398" eb="402">
      <t>ルイジダンタイ</t>
    </rPh>
    <rPh sb="403" eb="405">
      <t>ヒカク</t>
    </rPh>
    <rPh sb="415" eb="417">
      <t>シタマワ</t>
    </rPh>
    <rPh sb="422" eb="424">
      <t>コンゴ</t>
    </rPh>
    <rPh sb="425" eb="429">
      <t>シセツコウシン</t>
    </rPh>
    <rPh sb="434" eb="438">
      <t>ジンコウゲンショウ</t>
    </rPh>
    <rPh sb="439" eb="440">
      <t>フ</t>
    </rPh>
    <rPh sb="443" eb="447">
      <t>シセツキボ</t>
    </rPh>
    <rPh sb="448" eb="450">
      <t>ミナオ</t>
    </rPh>
    <rPh sb="452" eb="453">
      <t>ハカ</t>
    </rPh>
    <rPh sb="460" eb="464">
      <t>スイセンカリツ</t>
    </rPh>
    <rPh sb="475" eb="479">
      <t>ルイジダンタイ</t>
    </rPh>
    <rPh sb="480" eb="482">
      <t>ヒカク</t>
    </rPh>
    <rPh sb="492" eb="494">
      <t>ウワマワ</t>
    </rPh>
    <rPh sb="499" eb="503">
      <t>ミセツゾクシャ</t>
    </rPh>
    <rPh sb="505" eb="508">
      <t>ホウモントウ</t>
    </rPh>
    <rPh sb="512" eb="513">
      <t>サラ</t>
    </rPh>
    <rPh sb="515" eb="519">
      <t>スイセンカリツ</t>
    </rPh>
    <rPh sb="520" eb="522">
      <t>コウジョウ</t>
    </rPh>
    <rPh sb="523" eb="524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</si>
</sst>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0.01</c:v>
                </c:pt>
                <c:pt idx="4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7-4188-8D67-C842D990D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0.28000000000000003</c:v>
                </c:pt>
                <c:pt idx="1">
                  <c:v>0.21</c:v>
                </c:pt>
                <c:pt idx="2">
                  <c:v>0.25</c:v>
                </c:pt>
                <c:pt idx="3">
                  <c:v>0.21</c:v>
                </c:pt>
                <c:pt idx="4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97-4188-8D67-C842D990D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68.7</c:v>
                </c:pt>
                <c:pt idx="1">
                  <c:v>67.59</c:v>
                </c:pt>
                <c:pt idx="2">
                  <c:v>66.63</c:v>
                </c:pt>
                <c:pt idx="3">
                  <c:v>66.23</c:v>
                </c:pt>
                <c:pt idx="4">
                  <c:v>65.91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E-43A2-805B-570C53DFD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67.040000000000006</c:v>
                </c:pt>
                <c:pt idx="1">
                  <c:v>66.34</c:v>
                </c:pt>
                <c:pt idx="2">
                  <c:v>67.069999999999993</c:v>
                </c:pt>
                <c:pt idx="3">
                  <c:v>66.78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E-43A2-805B-570C53DFD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99.42</c:v>
                </c:pt>
                <c:pt idx="1">
                  <c:v>99.46</c:v>
                </c:pt>
                <c:pt idx="2">
                  <c:v>99.53</c:v>
                </c:pt>
                <c:pt idx="3">
                  <c:v>99.55</c:v>
                </c:pt>
                <c:pt idx="4">
                  <c:v>99.57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5-41AF-958B-115AA98CD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93.5</c:v>
                </c:pt>
                <c:pt idx="1">
                  <c:v>93.86</c:v>
                </c:pt>
                <c:pt idx="2">
                  <c:v>93.96</c:v>
                </c:pt>
                <c:pt idx="3">
                  <c:v>94.06</c:v>
                </c:pt>
                <c:pt idx="4">
                  <c:v>94.41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B5-41AF-958B-115AA98CD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109.68</c:v>
                </c:pt>
                <c:pt idx="1">
                  <c:v>111.43</c:v>
                </c:pt>
                <c:pt idx="2">
                  <c:v>111.39</c:v>
                </c:pt>
                <c:pt idx="3">
                  <c:v>111.36</c:v>
                </c:pt>
                <c:pt idx="4">
                  <c:v>110.65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F-41C0-B697-283FF5211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109.12</c:v>
                </c:pt>
                <c:pt idx="1">
                  <c:v>110.22</c:v>
                </c:pt>
                <c:pt idx="2">
                  <c:v>110.01</c:v>
                </c:pt>
                <c:pt idx="3">
                  <c:v>111.12</c:v>
                </c:pt>
                <c:pt idx="4">
                  <c:v>109.58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9F-41C0-B697-283FF5211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48.99</c:v>
                </c:pt>
                <c:pt idx="1">
                  <c:v>50.33</c:v>
                </c:pt>
                <c:pt idx="2">
                  <c:v>51.64</c:v>
                </c:pt>
                <c:pt idx="3">
                  <c:v>53.27</c:v>
                </c:pt>
                <c:pt idx="4">
                  <c:v>54.06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1-4310-863F-71709E0AA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28.81</c:v>
                </c:pt>
                <c:pt idx="1">
                  <c:v>31.19</c:v>
                </c:pt>
                <c:pt idx="2">
                  <c:v>33.090000000000003</c:v>
                </c:pt>
                <c:pt idx="3">
                  <c:v>34.33</c:v>
                </c:pt>
                <c:pt idx="4">
                  <c:v>34.15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11-4310-863F-71709E0AA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E-4483-BFAD-2F7A687B1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3.84</c:v>
                </c:pt>
                <c:pt idx="1">
                  <c:v>4.3099999999999996</c:v>
                </c:pt>
                <c:pt idx="2">
                  <c:v>5.04</c:v>
                </c:pt>
                <c:pt idx="3">
                  <c:v>5.1100000000000003</c:v>
                </c:pt>
                <c:pt idx="4">
                  <c:v>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E-4483-BFAD-2F7A687B1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7-4889-AF82-0F5280BF7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3.8</c:v>
                </c:pt>
                <c:pt idx="1">
                  <c:v>3.21</c:v>
                </c:pt>
                <c:pt idx="2">
                  <c:v>2.36</c:v>
                </c:pt>
                <c:pt idx="3">
                  <c:v>2.0699999999999998</c:v>
                </c:pt>
                <c:pt idx="4">
                  <c:v>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67-4889-AF82-0F5280BF7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45.81</c:v>
                </c:pt>
                <c:pt idx="1">
                  <c:v>47.85</c:v>
                </c:pt>
                <c:pt idx="2">
                  <c:v>45.78</c:v>
                </c:pt>
                <c:pt idx="3">
                  <c:v>43.4</c:v>
                </c:pt>
                <c:pt idx="4">
                  <c:v>45.77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0-4A4E-BD64-86DF87788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49.96</c:v>
                </c:pt>
                <c:pt idx="1">
                  <c:v>58.04</c:v>
                </c:pt>
                <c:pt idx="2">
                  <c:v>62.12</c:v>
                </c:pt>
                <c:pt idx="3">
                  <c:v>61.57</c:v>
                </c:pt>
                <c:pt idx="4">
                  <c:v>60.82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60-4A4E-BD64-86DF87788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435.25</c:v>
                </c:pt>
                <c:pt idx="1">
                  <c:v>412.32</c:v>
                </c:pt>
                <c:pt idx="2">
                  <c:v>387.21</c:v>
                </c:pt>
                <c:pt idx="3">
                  <c:v>360.58</c:v>
                </c:pt>
                <c:pt idx="4">
                  <c:v>339.59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7-4895-B76E-B0BC24895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970.35</c:v>
                </c:pt>
                <c:pt idx="1">
                  <c:v>917.29</c:v>
                </c:pt>
                <c:pt idx="2">
                  <c:v>875.53</c:v>
                </c:pt>
                <c:pt idx="3">
                  <c:v>867.39</c:v>
                </c:pt>
                <c:pt idx="4">
                  <c:v>920.83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07-4895-B76E-B0BC24895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102.72</c:v>
                </c:pt>
                <c:pt idx="1">
                  <c:v>105.21</c:v>
                </c:pt>
                <c:pt idx="2">
                  <c:v>104.56</c:v>
                </c:pt>
                <c:pt idx="3">
                  <c:v>105.23</c:v>
                </c:pt>
                <c:pt idx="4">
                  <c:v>104.65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0-463B-9C81-F20A06EA4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99.26</c:v>
                </c:pt>
                <c:pt idx="1">
                  <c:v>99.67</c:v>
                </c:pt>
                <c:pt idx="2">
                  <c:v>99.83</c:v>
                </c:pt>
                <c:pt idx="3">
                  <c:v>100.91</c:v>
                </c:pt>
                <c:pt idx="4">
                  <c:v>99.82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0-463B-9C81-F20A06EA4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158.6</c:v>
                </c:pt>
                <c:pt idx="1">
                  <c:v>154.68</c:v>
                </c:pt>
                <c:pt idx="2">
                  <c:v>155.72</c:v>
                </c:pt>
                <c:pt idx="3">
                  <c:v>154.88999999999999</c:v>
                </c:pt>
                <c:pt idx="4">
                  <c:v>153.99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F-497B-AE1A-01CB75A38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159.53</c:v>
                </c:pt>
                <c:pt idx="1">
                  <c:v>159.6</c:v>
                </c:pt>
                <c:pt idx="2">
                  <c:v>158.94</c:v>
                </c:pt>
                <c:pt idx="3">
                  <c:v>158.04</c:v>
                </c:pt>
                <c:pt idx="4">
                  <c:v>156.77000000000001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0F-497B-AE1A-01CB75A38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5" zoomScaleNormal="75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1" t="str">
        <f>データ!H6</f>
        <v>茨城県　日立市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3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8" t="str">
        <f>データ!I6</f>
        <v>法適用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公共下水道</v>
      </c>
      <c r="Q8" s="78"/>
      <c r="R8" s="78"/>
      <c r="S8" s="78"/>
      <c r="T8" s="78"/>
      <c r="U8" s="78"/>
      <c r="V8" s="78"/>
      <c r="W8" s="78" t="str">
        <f>データ!L6</f>
        <v>Ad</v>
      </c>
      <c r="X8" s="78"/>
      <c r="Y8" s="78"/>
      <c r="Z8" s="78"/>
      <c r="AA8" s="78"/>
      <c r="AB8" s="78"/>
      <c r="AC8" s="78"/>
      <c r="AD8" s="79" t="str">
        <f>データ!$M$6</f>
        <v>自治体職員</v>
      </c>
      <c r="AE8" s="79"/>
      <c r="AF8" s="79"/>
      <c r="AG8" s="79"/>
      <c r="AH8" s="79"/>
      <c r="AI8" s="79"/>
      <c r="AJ8" s="79"/>
      <c r="AK8" s="3"/>
      <c r="AL8" s="75">
        <f>データ!S6</f>
        <v>175366</v>
      </c>
      <c r="AM8" s="75"/>
      <c r="AN8" s="75"/>
      <c r="AO8" s="75"/>
      <c r="AP8" s="75"/>
      <c r="AQ8" s="75"/>
      <c r="AR8" s="75"/>
      <c r="AS8" s="75"/>
      <c r="AT8" s="74">
        <f>データ!T6</f>
        <v>225.86</v>
      </c>
      <c r="AU8" s="74"/>
      <c r="AV8" s="74"/>
      <c r="AW8" s="74"/>
      <c r="AX8" s="74"/>
      <c r="AY8" s="74"/>
      <c r="AZ8" s="74"/>
      <c r="BA8" s="74"/>
      <c r="BB8" s="74">
        <f>データ!U6</f>
        <v>776.44</v>
      </c>
      <c r="BC8" s="74"/>
      <c r="BD8" s="74"/>
      <c r="BE8" s="74"/>
      <c r="BF8" s="74"/>
      <c r="BG8" s="74"/>
      <c r="BH8" s="74"/>
      <c r="BI8" s="74"/>
      <c r="BJ8" s="3"/>
      <c r="BK8" s="3"/>
      <c r="BL8" s="76" t="s">
        <v>10</v>
      </c>
      <c r="BM8" s="7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71" t="s">
        <v>16</v>
      </c>
      <c r="AE9" s="71"/>
      <c r="AF9" s="71"/>
      <c r="AG9" s="71"/>
      <c r="AH9" s="71"/>
      <c r="AI9" s="71"/>
      <c r="AJ9" s="71"/>
      <c r="AK9" s="3"/>
      <c r="AL9" s="71" t="s">
        <v>17</v>
      </c>
      <c r="AM9" s="71"/>
      <c r="AN9" s="71"/>
      <c r="AO9" s="71"/>
      <c r="AP9" s="71"/>
      <c r="AQ9" s="71"/>
      <c r="AR9" s="71"/>
      <c r="AS9" s="71"/>
      <c r="AT9" s="71" t="s">
        <v>18</v>
      </c>
      <c r="AU9" s="71"/>
      <c r="AV9" s="71"/>
      <c r="AW9" s="71"/>
      <c r="AX9" s="71"/>
      <c r="AY9" s="71"/>
      <c r="AZ9" s="71"/>
      <c r="BA9" s="71"/>
      <c r="BB9" s="71" t="s">
        <v>19</v>
      </c>
      <c r="BC9" s="71"/>
      <c r="BD9" s="71"/>
      <c r="BE9" s="71"/>
      <c r="BF9" s="71"/>
      <c r="BG9" s="71"/>
      <c r="BH9" s="71"/>
      <c r="BI9" s="71"/>
      <c r="BJ9" s="3"/>
      <c r="BK9" s="3"/>
      <c r="BL9" s="72" t="s">
        <v>20</v>
      </c>
      <c r="BM9" s="7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74" t="str">
        <f>データ!N6</f>
        <v>-</v>
      </c>
      <c r="C10" s="74"/>
      <c r="D10" s="74"/>
      <c r="E10" s="74"/>
      <c r="F10" s="74"/>
      <c r="G10" s="74"/>
      <c r="H10" s="74"/>
      <c r="I10" s="74">
        <f>データ!O6</f>
        <v>75.650000000000006</v>
      </c>
      <c r="J10" s="74"/>
      <c r="K10" s="74"/>
      <c r="L10" s="74"/>
      <c r="M10" s="74"/>
      <c r="N10" s="74"/>
      <c r="O10" s="74"/>
      <c r="P10" s="74">
        <f>データ!P6</f>
        <v>74.39</v>
      </c>
      <c r="Q10" s="74"/>
      <c r="R10" s="74"/>
      <c r="S10" s="74"/>
      <c r="T10" s="74"/>
      <c r="U10" s="74"/>
      <c r="V10" s="74"/>
      <c r="W10" s="74">
        <f>データ!Q6</f>
        <v>76.97</v>
      </c>
      <c r="X10" s="74"/>
      <c r="Y10" s="74"/>
      <c r="Z10" s="74"/>
      <c r="AA10" s="74"/>
      <c r="AB10" s="74"/>
      <c r="AC10" s="74"/>
      <c r="AD10" s="75">
        <f>データ!R6</f>
        <v>2805</v>
      </c>
      <c r="AE10" s="75"/>
      <c r="AF10" s="75"/>
      <c r="AG10" s="75"/>
      <c r="AH10" s="75"/>
      <c r="AI10" s="75"/>
      <c r="AJ10" s="75"/>
      <c r="AK10" s="2"/>
      <c r="AL10" s="75">
        <f>データ!V6</f>
        <v>129737</v>
      </c>
      <c r="AM10" s="75"/>
      <c r="AN10" s="75"/>
      <c r="AO10" s="75"/>
      <c r="AP10" s="75"/>
      <c r="AQ10" s="75"/>
      <c r="AR10" s="75"/>
      <c r="AS10" s="75"/>
      <c r="AT10" s="74">
        <f>データ!W6</f>
        <v>38.1</v>
      </c>
      <c r="AU10" s="74"/>
      <c r="AV10" s="74"/>
      <c r="AW10" s="74"/>
      <c r="AX10" s="74"/>
      <c r="AY10" s="74"/>
      <c r="AZ10" s="74"/>
      <c r="BA10" s="74"/>
      <c r="BB10" s="74">
        <f>データ!X6</f>
        <v>3405.17</v>
      </c>
      <c r="BC10" s="74"/>
      <c r="BD10" s="74"/>
      <c r="BE10" s="74"/>
      <c r="BF10" s="74"/>
      <c r="BG10" s="74"/>
      <c r="BH10" s="74"/>
      <c r="BI10" s="74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5" t="s">
        <v>114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112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113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hidden="1" x14ac:dyDescent="0.2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2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OE9c0fv4l1DE763xc8Wj8ddcuQ8rsbheSdkz05y9iIrNFEk1sMjOtDVWkV6m+AFQlt9DKriphg6IGs/3PdDqhg==" saltValue="HjYHEZ8VHJ0+tBumGB2c6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3" t="s">
        <v>52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53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28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2">
      <c r="A4" s="28" t="s">
        <v>54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55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56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57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58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59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60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61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62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63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64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65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2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2">
      <c r="A6" s="28" t="s">
        <v>94</v>
      </c>
      <c r="B6" s="33">
        <f>B7</f>
        <v>2020</v>
      </c>
      <c r="C6" s="33">
        <f t="shared" ref="C6:X6" si="3">C7</f>
        <v>82023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茨城県　日立市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Ad</v>
      </c>
      <c r="M6" s="33" t="str">
        <f t="shared" si="3"/>
        <v>自治体職員</v>
      </c>
      <c r="N6" s="34" t="str">
        <f t="shared" si="3"/>
        <v>-</v>
      </c>
      <c r="O6" s="34">
        <f t="shared" si="3"/>
        <v>75.650000000000006</v>
      </c>
      <c r="P6" s="34">
        <f t="shared" si="3"/>
        <v>74.39</v>
      </c>
      <c r="Q6" s="34">
        <f t="shared" si="3"/>
        <v>76.97</v>
      </c>
      <c r="R6" s="34">
        <f t="shared" si="3"/>
        <v>2805</v>
      </c>
      <c r="S6" s="34">
        <f t="shared" si="3"/>
        <v>175366</v>
      </c>
      <c r="T6" s="34">
        <f t="shared" si="3"/>
        <v>225.86</v>
      </c>
      <c r="U6" s="34">
        <f t="shared" si="3"/>
        <v>776.44</v>
      </c>
      <c r="V6" s="34">
        <f t="shared" si="3"/>
        <v>129737</v>
      </c>
      <c r="W6" s="34">
        <f t="shared" si="3"/>
        <v>38.1</v>
      </c>
      <c r="X6" s="34">
        <f t="shared" si="3"/>
        <v>3405.17</v>
      </c>
      <c r="Y6" s="35">
        <f>IF(Y7="",NA(),Y7)</f>
        <v>109.68</v>
      </c>
      <c r="Z6" s="35">
        <f t="shared" ref="Z6:AH6" si="4">IF(Z7="",NA(),Z7)</f>
        <v>111.43</v>
      </c>
      <c r="AA6" s="35">
        <f t="shared" si="4"/>
        <v>111.39</v>
      </c>
      <c r="AB6" s="35">
        <f t="shared" si="4"/>
        <v>111.36</v>
      </c>
      <c r="AC6" s="35">
        <f t="shared" si="4"/>
        <v>110.65</v>
      </c>
      <c r="AD6" s="35">
        <f t="shared" si="4"/>
        <v>109.12</v>
      </c>
      <c r="AE6" s="35">
        <f t="shared" si="4"/>
        <v>110.22</v>
      </c>
      <c r="AF6" s="35">
        <f t="shared" si="4"/>
        <v>110.01</v>
      </c>
      <c r="AG6" s="35">
        <f t="shared" si="4"/>
        <v>111.12</v>
      </c>
      <c r="AH6" s="35">
        <f t="shared" si="4"/>
        <v>109.58</v>
      </c>
      <c r="AI6" s="34" t="str">
        <f>IF(AI7="","",IF(AI7="-","【-】","【"&amp;SUBSTITUTE(TEXT(AI7,"#,##0.00"),"-","△")&amp;"】"))</f>
        <v>【106.67】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3.8</v>
      </c>
      <c r="AP6" s="35">
        <f t="shared" si="5"/>
        <v>3.21</v>
      </c>
      <c r="AQ6" s="35">
        <f t="shared" si="5"/>
        <v>2.36</v>
      </c>
      <c r="AR6" s="35">
        <f t="shared" si="5"/>
        <v>2.0699999999999998</v>
      </c>
      <c r="AS6" s="35">
        <f t="shared" si="5"/>
        <v>5.97</v>
      </c>
      <c r="AT6" s="34" t="str">
        <f>IF(AT7="","",IF(AT7="-","【-】","【"&amp;SUBSTITUTE(TEXT(AT7,"#,##0.00"),"-","△")&amp;"】"))</f>
        <v>【3.64】</v>
      </c>
      <c r="AU6" s="35">
        <f>IF(AU7="",NA(),AU7)</f>
        <v>45.81</v>
      </c>
      <c r="AV6" s="35">
        <f t="shared" ref="AV6:BD6" si="6">IF(AV7="",NA(),AV7)</f>
        <v>47.85</v>
      </c>
      <c r="AW6" s="35">
        <f t="shared" si="6"/>
        <v>45.78</v>
      </c>
      <c r="AX6" s="35">
        <f t="shared" si="6"/>
        <v>43.4</v>
      </c>
      <c r="AY6" s="35">
        <f t="shared" si="6"/>
        <v>45.77</v>
      </c>
      <c r="AZ6" s="35">
        <f t="shared" si="6"/>
        <v>49.96</v>
      </c>
      <c r="BA6" s="35">
        <f t="shared" si="6"/>
        <v>58.04</v>
      </c>
      <c r="BB6" s="35">
        <f t="shared" si="6"/>
        <v>62.12</v>
      </c>
      <c r="BC6" s="35">
        <f t="shared" si="6"/>
        <v>61.57</v>
      </c>
      <c r="BD6" s="35">
        <f t="shared" si="6"/>
        <v>60.82</v>
      </c>
      <c r="BE6" s="34" t="str">
        <f>IF(BE7="","",IF(BE7="-","【-】","【"&amp;SUBSTITUTE(TEXT(BE7,"#,##0.00"),"-","△")&amp;"】"))</f>
        <v>【67.52】</v>
      </c>
      <c r="BF6" s="35">
        <f>IF(BF7="",NA(),BF7)</f>
        <v>435.25</v>
      </c>
      <c r="BG6" s="35">
        <f t="shared" ref="BG6:BO6" si="7">IF(BG7="",NA(),BG7)</f>
        <v>412.32</v>
      </c>
      <c r="BH6" s="35">
        <f t="shared" si="7"/>
        <v>387.21</v>
      </c>
      <c r="BI6" s="35">
        <f t="shared" si="7"/>
        <v>360.58</v>
      </c>
      <c r="BJ6" s="35">
        <f t="shared" si="7"/>
        <v>339.59</v>
      </c>
      <c r="BK6" s="35">
        <f t="shared" si="7"/>
        <v>970.35</v>
      </c>
      <c r="BL6" s="35">
        <f t="shared" si="7"/>
        <v>917.29</v>
      </c>
      <c r="BM6" s="35">
        <f t="shared" si="7"/>
        <v>875.53</v>
      </c>
      <c r="BN6" s="35">
        <f t="shared" si="7"/>
        <v>867.39</v>
      </c>
      <c r="BO6" s="35">
        <f t="shared" si="7"/>
        <v>920.83</v>
      </c>
      <c r="BP6" s="34" t="str">
        <f>IF(BP7="","",IF(BP7="-","【-】","【"&amp;SUBSTITUTE(TEXT(BP7,"#,##0.00"),"-","△")&amp;"】"))</f>
        <v>【705.21】</v>
      </c>
      <c r="BQ6" s="35">
        <f>IF(BQ7="",NA(),BQ7)</f>
        <v>102.72</v>
      </c>
      <c r="BR6" s="35">
        <f t="shared" ref="BR6:BZ6" si="8">IF(BR7="",NA(),BR7)</f>
        <v>105.21</v>
      </c>
      <c r="BS6" s="35">
        <f t="shared" si="8"/>
        <v>104.56</v>
      </c>
      <c r="BT6" s="35">
        <f t="shared" si="8"/>
        <v>105.23</v>
      </c>
      <c r="BU6" s="35">
        <f t="shared" si="8"/>
        <v>104.65</v>
      </c>
      <c r="BV6" s="35">
        <f t="shared" si="8"/>
        <v>99.26</v>
      </c>
      <c r="BW6" s="35">
        <f t="shared" si="8"/>
        <v>99.67</v>
      </c>
      <c r="BX6" s="35">
        <f t="shared" si="8"/>
        <v>99.83</v>
      </c>
      <c r="BY6" s="35">
        <f t="shared" si="8"/>
        <v>100.91</v>
      </c>
      <c r="BZ6" s="35">
        <f t="shared" si="8"/>
        <v>99.82</v>
      </c>
      <c r="CA6" s="34" t="str">
        <f>IF(CA7="","",IF(CA7="-","【-】","【"&amp;SUBSTITUTE(TEXT(CA7,"#,##0.00"),"-","△")&amp;"】"))</f>
        <v>【98.96】</v>
      </c>
      <c r="CB6" s="35">
        <f>IF(CB7="",NA(),CB7)</f>
        <v>158.6</v>
      </c>
      <c r="CC6" s="35">
        <f t="shared" ref="CC6:CK6" si="9">IF(CC7="",NA(),CC7)</f>
        <v>154.68</v>
      </c>
      <c r="CD6" s="35">
        <f t="shared" si="9"/>
        <v>155.72</v>
      </c>
      <c r="CE6" s="35">
        <f t="shared" si="9"/>
        <v>154.88999999999999</v>
      </c>
      <c r="CF6" s="35">
        <f t="shared" si="9"/>
        <v>153.99</v>
      </c>
      <c r="CG6" s="35">
        <f t="shared" si="9"/>
        <v>159.53</v>
      </c>
      <c r="CH6" s="35">
        <f t="shared" si="9"/>
        <v>159.6</v>
      </c>
      <c r="CI6" s="35">
        <f t="shared" si="9"/>
        <v>158.94</v>
      </c>
      <c r="CJ6" s="35">
        <f t="shared" si="9"/>
        <v>158.04</v>
      </c>
      <c r="CK6" s="35">
        <f t="shared" si="9"/>
        <v>156.77000000000001</v>
      </c>
      <c r="CL6" s="34" t="str">
        <f>IF(CL7="","",IF(CL7="-","【-】","【"&amp;SUBSTITUTE(TEXT(CL7,"#,##0.00"),"-","△")&amp;"】"))</f>
        <v>【134.52】</v>
      </c>
      <c r="CM6" s="35">
        <f>IF(CM7="",NA(),CM7)</f>
        <v>68.7</v>
      </c>
      <c r="CN6" s="35">
        <f t="shared" ref="CN6:CV6" si="10">IF(CN7="",NA(),CN7)</f>
        <v>67.59</v>
      </c>
      <c r="CO6" s="35">
        <f t="shared" si="10"/>
        <v>66.63</v>
      </c>
      <c r="CP6" s="35">
        <f t="shared" si="10"/>
        <v>66.23</v>
      </c>
      <c r="CQ6" s="35">
        <f t="shared" si="10"/>
        <v>65.91</v>
      </c>
      <c r="CR6" s="35">
        <f t="shared" si="10"/>
        <v>67.040000000000006</v>
      </c>
      <c r="CS6" s="35">
        <f t="shared" si="10"/>
        <v>66.34</v>
      </c>
      <c r="CT6" s="35">
        <f t="shared" si="10"/>
        <v>67.069999999999993</v>
      </c>
      <c r="CU6" s="35">
        <f t="shared" si="10"/>
        <v>66.78</v>
      </c>
      <c r="CV6" s="35">
        <f t="shared" si="10"/>
        <v>67</v>
      </c>
      <c r="CW6" s="34" t="str">
        <f>IF(CW7="","",IF(CW7="-","【-】","【"&amp;SUBSTITUTE(TEXT(CW7,"#,##0.00"),"-","△")&amp;"】"))</f>
        <v>【59.57】</v>
      </c>
      <c r="CX6" s="35">
        <f>IF(CX7="",NA(),CX7)</f>
        <v>99.42</v>
      </c>
      <c r="CY6" s="35">
        <f t="shared" ref="CY6:DG6" si="11">IF(CY7="",NA(),CY7)</f>
        <v>99.46</v>
      </c>
      <c r="CZ6" s="35">
        <f t="shared" si="11"/>
        <v>99.53</v>
      </c>
      <c r="DA6" s="35">
        <f t="shared" si="11"/>
        <v>99.55</v>
      </c>
      <c r="DB6" s="35">
        <f t="shared" si="11"/>
        <v>99.57</v>
      </c>
      <c r="DC6" s="35">
        <f t="shared" si="11"/>
        <v>93.5</v>
      </c>
      <c r="DD6" s="35">
        <f t="shared" si="11"/>
        <v>93.86</v>
      </c>
      <c r="DE6" s="35">
        <f t="shared" si="11"/>
        <v>93.96</v>
      </c>
      <c r="DF6" s="35">
        <f t="shared" si="11"/>
        <v>94.06</v>
      </c>
      <c r="DG6" s="35">
        <f t="shared" si="11"/>
        <v>94.41</v>
      </c>
      <c r="DH6" s="34" t="str">
        <f>IF(DH7="","",IF(DH7="-","【-】","【"&amp;SUBSTITUTE(TEXT(DH7,"#,##0.00"),"-","△")&amp;"】"))</f>
        <v>【95.57】</v>
      </c>
      <c r="DI6" s="35">
        <f>IF(DI7="",NA(),DI7)</f>
        <v>48.99</v>
      </c>
      <c r="DJ6" s="35">
        <f t="shared" ref="DJ6:DR6" si="12">IF(DJ7="",NA(),DJ7)</f>
        <v>50.33</v>
      </c>
      <c r="DK6" s="35">
        <f t="shared" si="12"/>
        <v>51.64</v>
      </c>
      <c r="DL6" s="35">
        <f t="shared" si="12"/>
        <v>53.27</v>
      </c>
      <c r="DM6" s="35">
        <f t="shared" si="12"/>
        <v>54.06</v>
      </c>
      <c r="DN6" s="35">
        <f t="shared" si="12"/>
        <v>28.81</v>
      </c>
      <c r="DO6" s="35">
        <f t="shared" si="12"/>
        <v>31.19</v>
      </c>
      <c r="DP6" s="35">
        <f t="shared" si="12"/>
        <v>33.090000000000003</v>
      </c>
      <c r="DQ6" s="35">
        <f t="shared" si="12"/>
        <v>34.33</v>
      </c>
      <c r="DR6" s="35">
        <f t="shared" si="12"/>
        <v>34.15</v>
      </c>
      <c r="DS6" s="34" t="str">
        <f>IF(DS7="","",IF(DS7="-","【-】","【"&amp;SUBSTITUTE(TEXT(DS7,"#,##0.00"),"-","△")&amp;"】"))</f>
        <v>【36.52】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3.84</v>
      </c>
      <c r="DZ6" s="35">
        <f t="shared" si="13"/>
        <v>4.3099999999999996</v>
      </c>
      <c r="EA6" s="35">
        <f t="shared" si="13"/>
        <v>5.04</v>
      </c>
      <c r="EB6" s="35">
        <f t="shared" si="13"/>
        <v>5.1100000000000003</v>
      </c>
      <c r="EC6" s="35">
        <f t="shared" si="13"/>
        <v>5.18</v>
      </c>
      <c r="ED6" s="34" t="str">
        <f>IF(ED7="","",IF(ED7="-","【-】","【"&amp;SUBSTITUTE(TEXT(ED7,"#,##0.00"),"-","△")&amp;"】"))</f>
        <v>【5.72】</v>
      </c>
      <c r="EE6" s="35">
        <f>IF(EE7="",NA(),EE7)</f>
        <v>0.11</v>
      </c>
      <c r="EF6" s="35">
        <f t="shared" ref="EF6:EN6" si="14">IF(EF7="",NA(),EF7)</f>
        <v>7.0000000000000007E-2</v>
      </c>
      <c r="EG6" s="35">
        <f t="shared" si="14"/>
        <v>0.08</v>
      </c>
      <c r="EH6" s="35">
        <f t="shared" si="14"/>
        <v>0.01</v>
      </c>
      <c r="EI6" s="35">
        <f t="shared" si="14"/>
        <v>0.14000000000000001</v>
      </c>
      <c r="EJ6" s="35">
        <f t="shared" si="14"/>
        <v>0.28000000000000003</v>
      </c>
      <c r="EK6" s="35">
        <f t="shared" si="14"/>
        <v>0.21</v>
      </c>
      <c r="EL6" s="35">
        <f t="shared" si="14"/>
        <v>0.25</v>
      </c>
      <c r="EM6" s="35">
        <f t="shared" si="14"/>
        <v>0.21</v>
      </c>
      <c r="EN6" s="35">
        <f t="shared" si="14"/>
        <v>0.33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2">
      <c r="A7" s="28"/>
      <c r="B7" s="37">
        <v>2020</v>
      </c>
      <c r="C7" s="37">
        <v>82023</v>
      </c>
      <c r="D7" s="37">
        <v>46</v>
      </c>
      <c r="E7" s="37">
        <v>17</v>
      </c>
      <c r="F7" s="37">
        <v>1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75.650000000000006</v>
      </c>
      <c r="P7" s="38">
        <v>74.39</v>
      </c>
      <c r="Q7" s="38">
        <v>76.97</v>
      </c>
      <c r="R7" s="38">
        <v>2805</v>
      </c>
      <c r="S7" s="38">
        <v>175366</v>
      </c>
      <c r="T7" s="38">
        <v>225.86</v>
      </c>
      <c r="U7" s="38">
        <v>776.44</v>
      </c>
      <c r="V7" s="38">
        <v>129737</v>
      </c>
      <c r="W7" s="38">
        <v>38.1</v>
      </c>
      <c r="X7" s="38">
        <v>3405.17</v>
      </c>
      <c r="Y7" s="38">
        <v>109.68</v>
      </c>
      <c r="Z7" s="38">
        <v>111.43</v>
      </c>
      <c r="AA7" s="38">
        <v>111.39</v>
      </c>
      <c r="AB7" s="38">
        <v>111.36</v>
      </c>
      <c r="AC7" s="38">
        <v>110.65</v>
      </c>
      <c r="AD7" s="38">
        <v>109.12</v>
      </c>
      <c r="AE7" s="38">
        <v>110.22</v>
      </c>
      <c r="AF7" s="38">
        <v>110.01</v>
      </c>
      <c r="AG7" s="38">
        <v>111.12</v>
      </c>
      <c r="AH7" s="38">
        <v>109.58</v>
      </c>
      <c r="AI7" s="38">
        <v>106.67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3.8</v>
      </c>
      <c r="AP7" s="38">
        <v>3.21</v>
      </c>
      <c r="AQ7" s="38">
        <v>2.36</v>
      </c>
      <c r="AR7" s="38">
        <v>2.0699999999999998</v>
      </c>
      <c r="AS7" s="38">
        <v>5.97</v>
      </c>
      <c r="AT7" s="38">
        <v>3.64</v>
      </c>
      <c r="AU7" s="38">
        <v>45.81</v>
      </c>
      <c r="AV7" s="38">
        <v>47.85</v>
      </c>
      <c r="AW7" s="38">
        <v>45.78</v>
      </c>
      <c r="AX7" s="38">
        <v>43.4</v>
      </c>
      <c r="AY7" s="38">
        <v>45.77</v>
      </c>
      <c r="AZ7" s="38">
        <v>49.96</v>
      </c>
      <c r="BA7" s="38">
        <v>58.04</v>
      </c>
      <c r="BB7" s="38">
        <v>62.12</v>
      </c>
      <c r="BC7" s="38">
        <v>61.57</v>
      </c>
      <c r="BD7" s="38">
        <v>60.82</v>
      </c>
      <c r="BE7" s="38">
        <v>67.52</v>
      </c>
      <c r="BF7" s="38">
        <v>435.25</v>
      </c>
      <c r="BG7" s="38">
        <v>412.32</v>
      </c>
      <c r="BH7" s="38">
        <v>387.21</v>
      </c>
      <c r="BI7" s="38">
        <v>360.58</v>
      </c>
      <c r="BJ7" s="38">
        <v>339.59</v>
      </c>
      <c r="BK7" s="38">
        <v>970.35</v>
      </c>
      <c r="BL7" s="38">
        <v>917.29</v>
      </c>
      <c r="BM7" s="38">
        <v>875.53</v>
      </c>
      <c r="BN7" s="38">
        <v>867.39</v>
      </c>
      <c r="BO7" s="38">
        <v>920.83</v>
      </c>
      <c r="BP7" s="38">
        <v>705.21</v>
      </c>
      <c r="BQ7" s="38">
        <v>102.72</v>
      </c>
      <c r="BR7" s="38">
        <v>105.21</v>
      </c>
      <c r="BS7" s="38">
        <v>104.56</v>
      </c>
      <c r="BT7" s="38">
        <v>105.23</v>
      </c>
      <c r="BU7" s="38">
        <v>104.65</v>
      </c>
      <c r="BV7" s="38">
        <v>99.26</v>
      </c>
      <c r="BW7" s="38">
        <v>99.67</v>
      </c>
      <c r="BX7" s="38">
        <v>99.83</v>
      </c>
      <c r="BY7" s="38">
        <v>100.91</v>
      </c>
      <c r="BZ7" s="38">
        <v>99.82</v>
      </c>
      <c r="CA7" s="38">
        <v>98.96</v>
      </c>
      <c r="CB7" s="38">
        <v>158.6</v>
      </c>
      <c r="CC7" s="38">
        <v>154.68</v>
      </c>
      <c r="CD7" s="38">
        <v>155.72</v>
      </c>
      <c r="CE7" s="38">
        <v>154.88999999999999</v>
      </c>
      <c r="CF7" s="38">
        <v>153.99</v>
      </c>
      <c r="CG7" s="38">
        <v>159.53</v>
      </c>
      <c r="CH7" s="38">
        <v>159.6</v>
      </c>
      <c r="CI7" s="38">
        <v>158.94</v>
      </c>
      <c r="CJ7" s="38">
        <v>158.04</v>
      </c>
      <c r="CK7" s="38">
        <v>156.77000000000001</v>
      </c>
      <c r="CL7" s="38">
        <v>134.52000000000001</v>
      </c>
      <c r="CM7" s="38">
        <v>68.7</v>
      </c>
      <c r="CN7" s="38">
        <v>67.59</v>
      </c>
      <c r="CO7" s="38">
        <v>66.63</v>
      </c>
      <c r="CP7" s="38">
        <v>66.23</v>
      </c>
      <c r="CQ7" s="38">
        <v>65.91</v>
      </c>
      <c r="CR7" s="38">
        <v>67.040000000000006</v>
      </c>
      <c r="CS7" s="38">
        <v>66.34</v>
      </c>
      <c r="CT7" s="38">
        <v>67.069999999999993</v>
      </c>
      <c r="CU7" s="38">
        <v>66.78</v>
      </c>
      <c r="CV7" s="38">
        <v>67</v>
      </c>
      <c r="CW7" s="38">
        <v>59.57</v>
      </c>
      <c r="CX7" s="38">
        <v>99.42</v>
      </c>
      <c r="CY7" s="38">
        <v>99.46</v>
      </c>
      <c r="CZ7" s="38">
        <v>99.53</v>
      </c>
      <c r="DA7" s="38">
        <v>99.55</v>
      </c>
      <c r="DB7" s="38">
        <v>99.57</v>
      </c>
      <c r="DC7" s="38">
        <v>93.5</v>
      </c>
      <c r="DD7" s="38">
        <v>93.86</v>
      </c>
      <c r="DE7" s="38">
        <v>93.96</v>
      </c>
      <c r="DF7" s="38">
        <v>94.06</v>
      </c>
      <c r="DG7" s="38">
        <v>94.41</v>
      </c>
      <c r="DH7" s="38">
        <v>95.57</v>
      </c>
      <c r="DI7" s="38">
        <v>48.99</v>
      </c>
      <c r="DJ7" s="38">
        <v>50.33</v>
      </c>
      <c r="DK7" s="38">
        <v>51.64</v>
      </c>
      <c r="DL7" s="38">
        <v>53.27</v>
      </c>
      <c r="DM7" s="38">
        <v>54.06</v>
      </c>
      <c r="DN7" s="38">
        <v>28.81</v>
      </c>
      <c r="DO7" s="38">
        <v>31.19</v>
      </c>
      <c r="DP7" s="38">
        <v>33.090000000000003</v>
      </c>
      <c r="DQ7" s="38">
        <v>34.33</v>
      </c>
      <c r="DR7" s="38">
        <v>34.15</v>
      </c>
      <c r="DS7" s="38">
        <v>36.520000000000003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3.84</v>
      </c>
      <c r="DZ7" s="38">
        <v>4.3099999999999996</v>
      </c>
      <c r="EA7" s="38">
        <v>5.04</v>
      </c>
      <c r="EB7" s="38">
        <v>5.1100000000000003</v>
      </c>
      <c r="EC7" s="38">
        <v>5.18</v>
      </c>
      <c r="ED7" s="38">
        <v>5.72</v>
      </c>
      <c r="EE7" s="38">
        <v>0.11</v>
      </c>
      <c r="EF7" s="38">
        <v>7.0000000000000007E-2</v>
      </c>
      <c r="EG7" s="38">
        <v>0.08</v>
      </c>
      <c r="EH7" s="38">
        <v>0.01</v>
      </c>
      <c r="EI7" s="38">
        <v>0.14000000000000001</v>
      </c>
      <c r="EJ7" s="38">
        <v>0.28000000000000003</v>
      </c>
      <c r="EK7" s="38">
        <v>0.21</v>
      </c>
      <c r="EL7" s="38">
        <v>0.25</v>
      </c>
      <c r="EM7" s="38">
        <v>0.21</v>
      </c>
      <c r="EN7" s="38">
        <v>0.33</v>
      </c>
      <c r="EO7" s="38">
        <v>0.3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108</v>
      </c>
    </row>
    <row r="13" spans="1:148" x14ac:dyDescent="0.2">
      <c r="B13" t="s">
        <v>109</v>
      </c>
      <c r="C13" t="s">
        <v>109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2022-02-08T04:04:56Z</cp:lastPrinted>
  <dcterms:created xsi:type="dcterms:W3CDTF">2021-12-03T07:08:13Z</dcterms:created>
  <dcterms:modified xsi:type="dcterms:W3CDTF">2022-02-08T06:04:16Z</dcterms:modified>
  <cp:category/>
</cp:coreProperties>
</file>