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R:\01_財務係\40_「経営比較分析表」策定及び公表\R03決算\"/>
    </mc:Choice>
  </mc:AlternateContent>
  <xr:revisionPtr revIDLastSave="0" documentId="13_ncr:1_{7D288415-6D0F-4DC2-B2E5-54F180B3E2DD}" xr6:coauthVersionLast="36" xr6:coauthVersionMax="36" xr10:uidLastSave="{00000000-0000-0000-0000-000000000000}"/>
  <workbookProtection workbookAlgorithmName="SHA-512" workbookHashValue="P4n6ybfDyaDRBYPZ6otnd4PaXxASAQAFWta/DzdxQqJVNfGMwBggp1I3FU+O8kYtevRpC+4oOYGJXOxUrdgoEg==" workbookSaltValue="H7s3lG/SBWkNssk/VW/2V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<sst xmlns="http://schemas.openxmlformats.org/spreadsheetml/2006/main" count="231" uniqueCount="119">
  <si>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</si>
  <si>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</si>
  <si>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</si>
  <si>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</si>
  <si>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</si>
  <si>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</si>
  <si>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</si>
  <si>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</si>
  <si>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</si>
  <si>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</si>
  <si>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</si>
  <si>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</si>
  <si>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</si>
  <si>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</si>
  <si>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</si>
  <si>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</si>
  <si>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</si>
  <si>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</si>
  <si>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</si>
  <si>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</si>
  <si>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</si>
  <si>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</si>
  <si>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</si>
  <si>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</si>
  <si>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</si>
  <si>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</si>
  <si>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</si>
  <si>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</si>
  <si>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</si>
  <si>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</si>
  <si>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</si>
  <si>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</si>
  <si>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</si>
  <si>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</si>
  <si>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</si>
  <si>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</si>
  <si>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</si>
  <si>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</si>
  <si>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</si>
  <si>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</si>
  <si>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</si>
  <si>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</si>
  <si>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</si>
  <si>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</si>
  <si>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</si>
  <si>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</si>
  <si>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</si>
  <si>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</si>
  <si>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</si>
  <si>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</si>
  <si>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</si>
  <si>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</si>
  <si>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</si>
  <si>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</si>
  <si>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</si>
  <si>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</si>
  <si>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</si>
  <si>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</si>
  <si>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</si>
  <si>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</si>
  <si>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</si>
  <si>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</si>
  <si>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</si>
  <si>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</si>
  <si>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</si>
  <si>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</si>
  <si>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</si>
  <si>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</si>
  <si>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</si>
  <si>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</si>
  <si>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</si>
  <si>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</si>
  <si>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</si>
  <si>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</si>
  <si>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</si>
  <si>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</si>
  <si>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</si>
  <si>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</si>
  <si>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</si>
  <si>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</si>
  <si>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</si>
  <si>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</si>
  <si>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</si>
  <si>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</si>
  <si>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</si>
  <si>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</si>
  <si>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</si>
  <si>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</si>
  <si>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</si>
  <si>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</si>
  <si>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</si>
  <si>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</si>
  <si>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</si>
  <si>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</si>
  <si>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</si>
  <si>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</si>
  <si>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日立市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</si>
  <si>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</si>
  <si>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</si>
  <si>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</si>
  <si>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</si>
  <si>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</si>
  <si>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</si>
  <si>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</si>
  <si>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</si>
  <si>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</si>
  <si>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</si>
  <si>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</si>
  <si>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</si>
  <si>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</si>
  <si>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</si>
  <si>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</si>
  <si>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</si>
  <si>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</si>
  <si>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</si>
  <si>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</si>
  <si>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数値が高いほど老朽化が進んでいることを表しているが、供用開始から48年が経過し、類似団体平均値及び全国平均値を上回っており、他団体と比べて施設の老朽化が進んでいる状況にある。しかし、管渠が法定耐用年数（50年）を経過していないため、②管渠老朽化率の数値は0となっている。今後順次、管渠が法定耐用年数を迎える。
③管渠改善率は、管渠が法定耐用年数を経過していないこともあり、類似団体平均値及び全国平均値と同じ、若しくは下回っている。今後、法定耐用年数を超える管渠については、計画的に更新を行っていく。</t>
    <phoneticPr fontId="4"/>
  </si>
  <si>
    <t xml:space="preserve">  経営の健全性及び効率性に関する指標から、本市の下水道事業経営はおおむね健全な状態といえる。
　しかし、人口減少などにより、使用料収入が減少傾向にある中で、老朽化した施設を更新していく必要があるため、今後、本格的な改築更新時期を迎えた際には、経営状況が厳しくなる見込みである。
　こうした状況を踏まえ、平成３０年度に策定した経営戦略に基づき、下水道事業の経営基盤の強化と健全経営の推進に取り組んでいく。</t>
    <phoneticPr fontId="4"/>
  </si>
  <si>
    <t>①経常収支比率は110.58%であり、類似団体と比較して1.26ポイント上回っている。主な要因は、これまでの費用削減効果によるものである。
③流動比率は63.42%であり、前年度と比較して17.65ポイント上回っているものの、類似団体と比較して0.06ポイント下回っている。今後は、企業債償還金が年々減少することから、数値は改善する見込みである。
④企業債残高対事業規模比率は323.17%であり、類似団体と比較して550.85ポイント下回っている。この要因は、企業債の償還が進み、残高が減少していることが挙げられる。
⑤経費回収率は103.91%であり、類似団体と比較して3.59ポイント上回っている。経費回収率が100%以上であることから、下水道使用料で汚水処理費を賄えている状況にある。
⑥汚水処理原価は155.54円であり、有収水量の減少により前年度と比較して1.55円上回っているものの、類似団体と比較して2.1円下回っている。引き続き汚水処理費の抑制に努めていく。
⑦施設利用率は64.85%であり、類似団体と比較して1.8ポイント下回っている。今後の施設更新において、人口減少を踏まえ、施設規模の見直しを図っていく。
⑧水洗化率は99.63%であり、類似団体と比較して5.2ポイント上回っている。未接続者への訪問等により、更なる水洗化率の向上に努める。</t>
    <rPh sb="261" eb="263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</si>
</sst>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0.01</c:v>
                </c:pt>
                <c:pt idx="3">
                  <c:v>0.14000000000000001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6-4E49-B9F7-759A6DA91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0.25</c:v>
                </c:pt>
                <c:pt idx="2">
                  <c:v>0.21</c:v>
                </c:pt>
                <c:pt idx="3">
                  <c:v>0.33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6-4E49-B9F7-759A6DA91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66.63</c:v>
                </c:pt>
                <c:pt idx="2">
                  <c:v>66.23</c:v>
                </c:pt>
                <c:pt idx="3">
                  <c:v>65.91</c:v>
                </c:pt>
                <c:pt idx="4">
                  <c:v>64.849999999999994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3-4220-AADA-364F27D1A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66.34</c:v>
                </c:pt>
                <c:pt idx="1">
                  <c:v>67.069999999999993</c:v>
                </c:pt>
                <c:pt idx="2">
                  <c:v>66.78</c:v>
                </c:pt>
                <c:pt idx="3">
                  <c:v>67</c:v>
                </c:pt>
                <c:pt idx="4">
                  <c:v>66.650000000000006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3-4220-AADA-364F27D1A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99.53</c:v>
                </c:pt>
                <c:pt idx="2">
                  <c:v>99.55</c:v>
                </c:pt>
                <c:pt idx="3">
                  <c:v>99.57</c:v>
                </c:pt>
                <c:pt idx="4">
                  <c:v>99.63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C-4B9C-92FA-B54400C6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93.86</c:v>
                </c:pt>
                <c:pt idx="1">
                  <c:v>93.96</c:v>
                </c:pt>
                <c:pt idx="2">
                  <c:v>94.06</c:v>
                </c:pt>
                <c:pt idx="3">
                  <c:v>94.41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C-4B9C-92FA-B54400C6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111.43</c:v>
                </c:pt>
                <c:pt idx="1">
                  <c:v>111.39</c:v>
                </c:pt>
                <c:pt idx="2">
                  <c:v>111.36</c:v>
                </c:pt>
                <c:pt idx="3">
                  <c:v>110.65</c:v>
                </c:pt>
                <c:pt idx="4">
                  <c:v>110.58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E-4604-8911-77685FA3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110.22</c:v>
                </c:pt>
                <c:pt idx="1">
                  <c:v>110.01</c:v>
                </c:pt>
                <c:pt idx="2">
                  <c:v>111.12</c:v>
                </c:pt>
                <c:pt idx="3">
                  <c:v>109.58</c:v>
                </c:pt>
                <c:pt idx="4">
                  <c:v>109.32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E-4604-8911-77685FA3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50.33</c:v>
                </c:pt>
                <c:pt idx="1">
                  <c:v>51.64</c:v>
                </c:pt>
                <c:pt idx="2">
                  <c:v>53.27</c:v>
                </c:pt>
                <c:pt idx="3">
                  <c:v>54.06</c:v>
                </c:pt>
                <c:pt idx="4">
                  <c:v>55.35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F-4910-8D85-5FC94B22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31.19</c:v>
                </c:pt>
                <c:pt idx="1">
                  <c:v>33.090000000000003</c:v>
                </c:pt>
                <c:pt idx="2">
                  <c:v>34.33</c:v>
                </c:pt>
                <c:pt idx="3">
                  <c:v>34.15</c:v>
                </c:pt>
                <c:pt idx="4">
                  <c:v>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F-4910-8D85-5FC94B22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3-40AB-936B-9E7D246D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4.3099999999999996</c:v>
                </c:pt>
                <c:pt idx="1">
                  <c:v>5.04</c:v>
                </c:pt>
                <c:pt idx="2">
                  <c:v>5.1100000000000003</c:v>
                </c:pt>
                <c:pt idx="3">
                  <c:v>5.18</c:v>
                </c:pt>
                <c:pt idx="4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3-40AB-936B-9E7D246D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DB0-8C37-301DDB70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3.21</c:v>
                </c:pt>
                <c:pt idx="1">
                  <c:v>2.36</c:v>
                </c:pt>
                <c:pt idx="2">
                  <c:v>2.0699999999999998</c:v>
                </c:pt>
                <c:pt idx="3">
                  <c:v>5.97</c:v>
                </c:pt>
                <c:pt idx="4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6-4DB0-8C37-301DDB70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47.85</c:v>
                </c:pt>
                <c:pt idx="1">
                  <c:v>45.78</c:v>
                </c:pt>
                <c:pt idx="2">
                  <c:v>43.4</c:v>
                </c:pt>
                <c:pt idx="3">
                  <c:v>45.77</c:v>
                </c:pt>
                <c:pt idx="4">
                  <c:v>63.42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A-47F5-AEA5-8514CB838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58.04</c:v>
                </c:pt>
                <c:pt idx="1">
                  <c:v>62.12</c:v>
                </c:pt>
                <c:pt idx="2">
                  <c:v>61.57</c:v>
                </c:pt>
                <c:pt idx="3">
                  <c:v>60.82</c:v>
                </c:pt>
                <c:pt idx="4">
                  <c:v>63.48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A-47F5-AEA5-8514CB838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412.32</c:v>
                </c:pt>
                <c:pt idx="1">
                  <c:v>387.21</c:v>
                </c:pt>
                <c:pt idx="2">
                  <c:v>360.58</c:v>
                </c:pt>
                <c:pt idx="3">
                  <c:v>339.59</c:v>
                </c:pt>
                <c:pt idx="4">
                  <c:v>323.17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C-44BA-B9E4-7B5446B1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917.29</c:v>
                </c:pt>
                <c:pt idx="1">
                  <c:v>875.53</c:v>
                </c:pt>
                <c:pt idx="2">
                  <c:v>867.39</c:v>
                </c:pt>
                <c:pt idx="3">
                  <c:v>920.83</c:v>
                </c:pt>
                <c:pt idx="4">
                  <c:v>874.02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C-44BA-B9E4-7B5446B1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105.21</c:v>
                </c:pt>
                <c:pt idx="1">
                  <c:v>104.56</c:v>
                </c:pt>
                <c:pt idx="2">
                  <c:v>105.23</c:v>
                </c:pt>
                <c:pt idx="3">
                  <c:v>104.65</c:v>
                </c:pt>
                <c:pt idx="4">
                  <c:v>103.91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6-4652-8E3F-43146327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99.83</c:v>
                </c:pt>
                <c:pt idx="2">
                  <c:v>100.91</c:v>
                </c:pt>
                <c:pt idx="3">
                  <c:v>99.82</c:v>
                </c:pt>
                <c:pt idx="4">
                  <c:v>100.32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6-4652-8E3F-43146327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154.68</c:v>
                </c:pt>
                <c:pt idx="1">
                  <c:v>155.72</c:v>
                </c:pt>
                <c:pt idx="2">
                  <c:v>154.88999999999999</c:v>
                </c:pt>
                <c:pt idx="3">
                  <c:v>153.99</c:v>
                </c:pt>
                <c:pt idx="4">
                  <c:v>155.54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B-45CC-81ED-D836DF0C3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158.94</c:v>
                </c:pt>
                <c:pt idx="2">
                  <c:v>158.04</c:v>
                </c:pt>
                <c:pt idx="3">
                  <c:v>156.77000000000001</c:v>
                </c:pt>
                <c:pt idx="4">
                  <c:v>157.63999999999999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B-45CC-81ED-D836DF0C3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M1" zoomScale="115" zoomScaleNormal="11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茨城県　日立市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公共下水道</v>
      </c>
      <c r="Q8" s="66"/>
      <c r="R8" s="66"/>
      <c r="S8" s="66"/>
      <c r="T8" s="66"/>
      <c r="U8" s="66"/>
      <c r="V8" s="66"/>
      <c r="W8" s="66" t="str">
        <f>データ!L6</f>
        <v>Ad</v>
      </c>
      <c r="X8" s="66"/>
      <c r="Y8" s="66"/>
      <c r="Z8" s="66"/>
      <c r="AA8" s="66"/>
      <c r="AB8" s="66"/>
      <c r="AC8" s="66"/>
      <c r="AD8" s="67" t="str">
        <f>データ!$M$6</f>
        <v>自治体職員</v>
      </c>
      <c r="AE8" s="67"/>
      <c r="AF8" s="67"/>
      <c r="AG8" s="67"/>
      <c r="AH8" s="67"/>
      <c r="AI8" s="67"/>
      <c r="AJ8" s="67"/>
      <c r="AK8" s="3"/>
      <c r="AL8" s="55">
        <f>データ!S6</f>
        <v>172599</v>
      </c>
      <c r="AM8" s="55"/>
      <c r="AN8" s="55"/>
      <c r="AO8" s="55"/>
      <c r="AP8" s="55"/>
      <c r="AQ8" s="55"/>
      <c r="AR8" s="55"/>
      <c r="AS8" s="55"/>
      <c r="AT8" s="54">
        <f>データ!T6</f>
        <v>225.72</v>
      </c>
      <c r="AU8" s="54"/>
      <c r="AV8" s="54"/>
      <c r="AW8" s="54"/>
      <c r="AX8" s="54"/>
      <c r="AY8" s="54"/>
      <c r="AZ8" s="54"/>
      <c r="BA8" s="54"/>
      <c r="BB8" s="54">
        <f>データ!U6</f>
        <v>764.66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76.11</v>
      </c>
      <c r="J10" s="54"/>
      <c r="K10" s="54"/>
      <c r="L10" s="54"/>
      <c r="M10" s="54"/>
      <c r="N10" s="54"/>
      <c r="O10" s="54"/>
      <c r="P10" s="54">
        <f>データ!P6</f>
        <v>74.37</v>
      </c>
      <c r="Q10" s="54"/>
      <c r="R10" s="54"/>
      <c r="S10" s="54"/>
      <c r="T10" s="54"/>
      <c r="U10" s="54"/>
      <c r="V10" s="54"/>
      <c r="W10" s="54">
        <f>データ!Q6</f>
        <v>76.3</v>
      </c>
      <c r="X10" s="54"/>
      <c r="Y10" s="54"/>
      <c r="Z10" s="54"/>
      <c r="AA10" s="54"/>
      <c r="AB10" s="54"/>
      <c r="AC10" s="54"/>
      <c r="AD10" s="55">
        <f>データ!R6</f>
        <v>2805</v>
      </c>
      <c r="AE10" s="55"/>
      <c r="AF10" s="55"/>
      <c r="AG10" s="55"/>
      <c r="AH10" s="55"/>
      <c r="AI10" s="55"/>
      <c r="AJ10" s="55"/>
      <c r="AK10" s="2"/>
      <c r="AL10" s="55">
        <f>データ!V6</f>
        <v>127623</v>
      </c>
      <c r="AM10" s="55"/>
      <c r="AN10" s="55"/>
      <c r="AO10" s="55"/>
      <c r="AP10" s="55"/>
      <c r="AQ10" s="55"/>
      <c r="AR10" s="55"/>
      <c r="AS10" s="55"/>
      <c r="AT10" s="54">
        <f>データ!W6</f>
        <v>38.1</v>
      </c>
      <c r="AU10" s="54"/>
      <c r="AV10" s="54"/>
      <c r="AW10" s="54"/>
      <c r="AX10" s="54"/>
      <c r="AY10" s="54"/>
      <c r="AZ10" s="54"/>
      <c r="BA10" s="54"/>
      <c r="BB10" s="54">
        <f>データ!X6</f>
        <v>3349.69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k/0EDJLmZC5Bu0RwziAOO1er+LygxIQT+fBXePHTwYywz9DrULLqb3mCJFYqW/bsj3zWqRCWYsthouwQ8x5BOw==" saltValue="Kl6GbD7ht0EJWsQxE9jQz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82023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日立市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76.11</v>
      </c>
      <c r="P6" s="20">
        <f t="shared" si="3"/>
        <v>74.37</v>
      </c>
      <c r="Q6" s="20">
        <f t="shared" si="3"/>
        <v>76.3</v>
      </c>
      <c r="R6" s="20">
        <f t="shared" si="3"/>
        <v>2805</v>
      </c>
      <c r="S6" s="20">
        <f t="shared" si="3"/>
        <v>172599</v>
      </c>
      <c r="T6" s="20">
        <f t="shared" si="3"/>
        <v>225.72</v>
      </c>
      <c r="U6" s="20">
        <f t="shared" si="3"/>
        <v>764.66</v>
      </c>
      <c r="V6" s="20">
        <f t="shared" si="3"/>
        <v>127623</v>
      </c>
      <c r="W6" s="20">
        <f t="shared" si="3"/>
        <v>38.1</v>
      </c>
      <c r="X6" s="20">
        <f t="shared" si="3"/>
        <v>3349.69</v>
      </c>
      <c r="Y6" s="21">
        <f>IF(Y7="",NA(),Y7)</f>
        <v>111.43</v>
      </c>
      <c r="Z6" s="21">
        <f t="shared" ref="Z6:AH6" si="4">IF(Z7="",NA(),Z7)</f>
        <v>111.39</v>
      </c>
      <c r="AA6" s="21">
        <f t="shared" si="4"/>
        <v>111.36</v>
      </c>
      <c r="AB6" s="21">
        <f t="shared" si="4"/>
        <v>110.65</v>
      </c>
      <c r="AC6" s="21">
        <f t="shared" si="4"/>
        <v>110.58</v>
      </c>
      <c r="AD6" s="21">
        <f t="shared" si="4"/>
        <v>110.22</v>
      </c>
      <c r="AE6" s="21">
        <f t="shared" si="4"/>
        <v>110.01</v>
      </c>
      <c r="AF6" s="21">
        <f t="shared" si="4"/>
        <v>111.12</v>
      </c>
      <c r="AG6" s="21">
        <f t="shared" si="4"/>
        <v>109.58</v>
      </c>
      <c r="AH6" s="21">
        <f t="shared" si="4"/>
        <v>109.32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3.21</v>
      </c>
      <c r="AP6" s="21">
        <f t="shared" si="5"/>
        <v>2.36</v>
      </c>
      <c r="AQ6" s="21">
        <f t="shared" si="5"/>
        <v>2.0699999999999998</v>
      </c>
      <c r="AR6" s="21">
        <f t="shared" si="5"/>
        <v>5.97</v>
      </c>
      <c r="AS6" s="21">
        <f t="shared" si="5"/>
        <v>1.54</v>
      </c>
      <c r="AT6" s="20" t="str">
        <f>IF(AT7="","",IF(AT7="-","【-】","【"&amp;SUBSTITUTE(TEXT(AT7,"#,##0.00"),"-","△")&amp;"】"))</f>
        <v>【3.09】</v>
      </c>
      <c r="AU6" s="21">
        <f>IF(AU7="",NA(),AU7)</f>
        <v>47.85</v>
      </c>
      <c r="AV6" s="21">
        <f t="shared" ref="AV6:BD6" si="6">IF(AV7="",NA(),AV7)</f>
        <v>45.78</v>
      </c>
      <c r="AW6" s="21">
        <f t="shared" si="6"/>
        <v>43.4</v>
      </c>
      <c r="AX6" s="21">
        <f t="shared" si="6"/>
        <v>45.77</v>
      </c>
      <c r="AY6" s="21">
        <f t="shared" si="6"/>
        <v>63.42</v>
      </c>
      <c r="AZ6" s="21">
        <f t="shared" si="6"/>
        <v>58.04</v>
      </c>
      <c r="BA6" s="21">
        <f t="shared" si="6"/>
        <v>62.12</v>
      </c>
      <c r="BB6" s="21">
        <f t="shared" si="6"/>
        <v>61.57</v>
      </c>
      <c r="BC6" s="21">
        <f t="shared" si="6"/>
        <v>60.82</v>
      </c>
      <c r="BD6" s="21">
        <f t="shared" si="6"/>
        <v>63.48</v>
      </c>
      <c r="BE6" s="20" t="str">
        <f>IF(BE7="","",IF(BE7="-","【-】","【"&amp;SUBSTITUTE(TEXT(BE7,"#,##0.00"),"-","△")&amp;"】"))</f>
        <v>【71.39】</v>
      </c>
      <c r="BF6" s="21">
        <f>IF(BF7="",NA(),BF7)</f>
        <v>412.32</v>
      </c>
      <c r="BG6" s="21">
        <f t="shared" ref="BG6:BO6" si="7">IF(BG7="",NA(),BG7)</f>
        <v>387.21</v>
      </c>
      <c r="BH6" s="21">
        <f t="shared" si="7"/>
        <v>360.58</v>
      </c>
      <c r="BI6" s="21">
        <f t="shared" si="7"/>
        <v>339.59</v>
      </c>
      <c r="BJ6" s="21">
        <f t="shared" si="7"/>
        <v>323.17</v>
      </c>
      <c r="BK6" s="21">
        <f t="shared" si="7"/>
        <v>917.29</v>
      </c>
      <c r="BL6" s="21">
        <f t="shared" si="7"/>
        <v>875.53</v>
      </c>
      <c r="BM6" s="21">
        <f t="shared" si="7"/>
        <v>867.39</v>
      </c>
      <c r="BN6" s="21">
        <f t="shared" si="7"/>
        <v>920.83</v>
      </c>
      <c r="BO6" s="21">
        <f t="shared" si="7"/>
        <v>874.02</v>
      </c>
      <c r="BP6" s="20" t="str">
        <f>IF(BP7="","",IF(BP7="-","【-】","【"&amp;SUBSTITUTE(TEXT(BP7,"#,##0.00"),"-","△")&amp;"】"))</f>
        <v>【669.11】</v>
      </c>
      <c r="BQ6" s="21">
        <f>IF(BQ7="",NA(),BQ7)</f>
        <v>105.21</v>
      </c>
      <c r="BR6" s="21">
        <f t="shared" ref="BR6:BZ6" si="8">IF(BR7="",NA(),BR7)</f>
        <v>104.56</v>
      </c>
      <c r="BS6" s="21">
        <f t="shared" si="8"/>
        <v>105.23</v>
      </c>
      <c r="BT6" s="21">
        <f t="shared" si="8"/>
        <v>104.65</v>
      </c>
      <c r="BU6" s="21">
        <f t="shared" si="8"/>
        <v>103.91</v>
      </c>
      <c r="BV6" s="21">
        <f t="shared" si="8"/>
        <v>99.67</v>
      </c>
      <c r="BW6" s="21">
        <f t="shared" si="8"/>
        <v>99.83</v>
      </c>
      <c r="BX6" s="21">
        <f t="shared" si="8"/>
        <v>100.91</v>
      </c>
      <c r="BY6" s="21">
        <f t="shared" si="8"/>
        <v>99.82</v>
      </c>
      <c r="BZ6" s="21">
        <f t="shared" si="8"/>
        <v>100.32</v>
      </c>
      <c r="CA6" s="20" t="str">
        <f>IF(CA7="","",IF(CA7="-","【-】","【"&amp;SUBSTITUTE(TEXT(CA7,"#,##0.00"),"-","△")&amp;"】"))</f>
        <v>【99.73】</v>
      </c>
      <c r="CB6" s="21">
        <f>IF(CB7="",NA(),CB7)</f>
        <v>154.68</v>
      </c>
      <c r="CC6" s="21">
        <f t="shared" ref="CC6:CK6" si="9">IF(CC7="",NA(),CC7)</f>
        <v>155.72</v>
      </c>
      <c r="CD6" s="21">
        <f t="shared" si="9"/>
        <v>154.88999999999999</v>
      </c>
      <c r="CE6" s="21">
        <f t="shared" si="9"/>
        <v>153.99</v>
      </c>
      <c r="CF6" s="21">
        <f t="shared" si="9"/>
        <v>155.54</v>
      </c>
      <c r="CG6" s="21">
        <f t="shared" si="9"/>
        <v>159.6</v>
      </c>
      <c r="CH6" s="21">
        <f t="shared" si="9"/>
        <v>158.94</v>
      </c>
      <c r="CI6" s="21">
        <f t="shared" si="9"/>
        <v>158.04</v>
      </c>
      <c r="CJ6" s="21">
        <f t="shared" si="9"/>
        <v>156.77000000000001</v>
      </c>
      <c r="CK6" s="21">
        <f t="shared" si="9"/>
        <v>157.63999999999999</v>
      </c>
      <c r="CL6" s="20" t="str">
        <f>IF(CL7="","",IF(CL7="-","【-】","【"&amp;SUBSTITUTE(TEXT(CL7,"#,##0.00"),"-","△")&amp;"】"))</f>
        <v>【134.98】</v>
      </c>
      <c r="CM6" s="21">
        <f>IF(CM7="",NA(),CM7)</f>
        <v>67.59</v>
      </c>
      <c r="CN6" s="21">
        <f t="shared" ref="CN6:CV6" si="10">IF(CN7="",NA(),CN7)</f>
        <v>66.63</v>
      </c>
      <c r="CO6" s="21">
        <f t="shared" si="10"/>
        <v>66.23</v>
      </c>
      <c r="CP6" s="21">
        <f t="shared" si="10"/>
        <v>65.91</v>
      </c>
      <c r="CQ6" s="21">
        <f t="shared" si="10"/>
        <v>64.849999999999994</v>
      </c>
      <c r="CR6" s="21">
        <f t="shared" si="10"/>
        <v>66.34</v>
      </c>
      <c r="CS6" s="21">
        <f t="shared" si="10"/>
        <v>67.069999999999993</v>
      </c>
      <c r="CT6" s="21">
        <f t="shared" si="10"/>
        <v>66.78</v>
      </c>
      <c r="CU6" s="21">
        <f t="shared" si="10"/>
        <v>67</v>
      </c>
      <c r="CV6" s="21">
        <f t="shared" si="10"/>
        <v>66.650000000000006</v>
      </c>
      <c r="CW6" s="20" t="str">
        <f>IF(CW7="","",IF(CW7="-","【-】","【"&amp;SUBSTITUTE(TEXT(CW7,"#,##0.00"),"-","△")&amp;"】"))</f>
        <v>【59.99】</v>
      </c>
      <c r="CX6" s="21">
        <f>IF(CX7="",NA(),CX7)</f>
        <v>99.46</v>
      </c>
      <c r="CY6" s="21">
        <f t="shared" ref="CY6:DG6" si="11">IF(CY7="",NA(),CY7)</f>
        <v>99.53</v>
      </c>
      <c r="CZ6" s="21">
        <f t="shared" si="11"/>
        <v>99.55</v>
      </c>
      <c r="DA6" s="21">
        <f t="shared" si="11"/>
        <v>99.57</v>
      </c>
      <c r="DB6" s="21">
        <f t="shared" si="11"/>
        <v>99.63</v>
      </c>
      <c r="DC6" s="21">
        <f t="shared" si="11"/>
        <v>93.86</v>
      </c>
      <c r="DD6" s="21">
        <f t="shared" si="11"/>
        <v>93.96</v>
      </c>
      <c r="DE6" s="21">
        <f t="shared" si="11"/>
        <v>94.06</v>
      </c>
      <c r="DF6" s="21">
        <f t="shared" si="11"/>
        <v>94.41</v>
      </c>
      <c r="DG6" s="21">
        <f t="shared" si="11"/>
        <v>94.43</v>
      </c>
      <c r="DH6" s="20" t="str">
        <f>IF(DH7="","",IF(DH7="-","【-】","【"&amp;SUBSTITUTE(TEXT(DH7,"#,##0.00"),"-","△")&amp;"】"))</f>
        <v>【95.72】</v>
      </c>
      <c r="DI6" s="21">
        <f>IF(DI7="",NA(),DI7)</f>
        <v>50.33</v>
      </c>
      <c r="DJ6" s="21">
        <f t="shared" ref="DJ6:DR6" si="12">IF(DJ7="",NA(),DJ7)</f>
        <v>51.64</v>
      </c>
      <c r="DK6" s="21">
        <f t="shared" si="12"/>
        <v>53.27</v>
      </c>
      <c r="DL6" s="21">
        <f t="shared" si="12"/>
        <v>54.06</v>
      </c>
      <c r="DM6" s="21">
        <f t="shared" si="12"/>
        <v>55.35</v>
      </c>
      <c r="DN6" s="21">
        <f t="shared" si="12"/>
        <v>31.19</v>
      </c>
      <c r="DO6" s="21">
        <f t="shared" si="12"/>
        <v>33.090000000000003</v>
      </c>
      <c r="DP6" s="21">
        <f t="shared" si="12"/>
        <v>34.33</v>
      </c>
      <c r="DQ6" s="21">
        <f t="shared" si="12"/>
        <v>34.15</v>
      </c>
      <c r="DR6" s="21">
        <f t="shared" si="12"/>
        <v>35.53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4.3099999999999996</v>
      </c>
      <c r="DZ6" s="21">
        <f t="shared" si="13"/>
        <v>5.04</v>
      </c>
      <c r="EA6" s="21">
        <f t="shared" si="13"/>
        <v>5.1100000000000003</v>
      </c>
      <c r="EB6" s="21">
        <f t="shared" si="13"/>
        <v>5.18</v>
      </c>
      <c r="EC6" s="21">
        <f t="shared" si="13"/>
        <v>6.01</v>
      </c>
      <c r="ED6" s="20" t="str">
        <f>IF(ED7="","",IF(ED7="-","【-】","【"&amp;SUBSTITUTE(TEXT(ED7,"#,##0.00"),"-","△")&amp;"】"))</f>
        <v>【6.54】</v>
      </c>
      <c r="EE6" s="21">
        <f>IF(EE7="",NA(),EE7)</f>
        <v>7.0000000000000007E-2</v>
      </c>
      <c r="EF6" s="21">
        <f t="shared" ref="EF6:EN6" si="14">IF(EF7="",NA(),EF7)</f>
        <v>0.08</v>
      </c>
      <c r="EG6" s="21">
        <f t="shared" si="14"/>
        <v>0.01</v>
      </c>
      <c r="EH6" s="21">
        <f t="shared" si="14"/>
        <v>0.14000000000000001</v>
      </c>
      <c r="EI6" s="21">
        <f t="shared" si="14"/>
        <v>0.22</v>
      </c>
      <c r="EJ6" s="21">
        <f t="shared" si="14"/>
        <v>0.21</v>
      </c>
      <c r="EK6" s="21">
        <f t="shared" si="14"/>
        <v>0.25</v>
      </c>
      <c r="EL6" s="21">
        <f t="shared" si="14"/>
        <v>0.21</v>
      </c>
      <c r="EM6" s="21">
        <f t="shared" si="14"/>
        <v>0.33</v>
      </c>
      <c r="EN6" s="21">
        <f t="shared" si="14"/>
        <v>0.22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82023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76.11</v>
      </c>
      <c r="P7" s="24">
        <v>74.37</v>
      </c>
      <c r="Q7" s="24">
        <v>76.3</v>
      </c>
      <c r="R7" s="24">
        <v>2805</v>
      </c>
      <c r="S7" s="24">
        <v>172599</v>
      </c>
      <c r="T7" s="24">
        <v>225.72</v>
      </c>
      <c r="U7" s="24">
        <v>764.66</v>
      </c>
      <c r="V7" s="24">
        <v>127623</v>
      </c>
      <c r="W7" s="24">
        <v>38.1</v>
      </c>
      <c r="X7" s="24">
        <v>3349.69</v>
      </c>
      <c r="Y7" s="24">
        <v>111.43</v>
      </c>
      <c r="Z7" s="24">
        <v>111.39</v>
      </c>
      <c r="AA7" s="24">
        <v>111.36</v>
      </c>
      <c r="AB7" s="24">
        <v>110.65</v>
      </c>
      <c r="AC7" s="24">
        <v>110.58</v>
      </c>
      <c r="AD7" s="24">
        <v>110.22</v>
      </c>
      <c r="AE7" s="24">
        <v>110.01</v>
      </c>
      <c r="AF7" s="24">
        <v>111.12</v>
      </c>
      <c r="AG7" s="24">
        <v>109.58</v>
      </c>
      <c r="AH7" s="24">
        <v>109.32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3.21</v>
      </c>
      <c r="AP7" s="24">
        <v>2.36</v>
      </c>
      <c r="AQ7" s="24">
        <v>2.0699999999999998</v>
      </c>
      <c r="AR7" s="24">
        <v>5.97</v>
      </c>
      <c r="AS7" s="24">
        <v>1.54</v>
      </c>
      <c r="AT7" s="24">
        <v>3.09</v>
      </c>
      <c r="AU7" s="24">
        <v>47.85</v>
      </c>
      <c r="AV7" s="24">
        <v>45.78</v>
      </c>
      <c r="AW7" s="24">
        <v>43.4</v>
      </c>
      <c r="AX7" s="24">
        <v>45.77</v>
      </c>
      <c r="AY7" s="24">
        <v>63.42</v>
      </c>
      <c r="AZ7" s="24">
        <v>58.04</v>
      </c>
      <c r="BA7" s="24">
        <v>62.12</v>
      </c>
      <c r="BB7" s="24">
        <v>61.57</v>
      </c>
      <c r="BC7" s="24">
        <v>60.82</v>
      </c>
      <c r="BD7" s="24">
        <v>63.48</v>
      </c>
      <c r="BE7" s="24">
        <v>71.39</v>
      </c>
      <c r="BF7" s="24">
        <v>412.32</v>
      </c>
      <c r="BG7" s="24">
        <v>387.21</v>
      </c>
      <c r="BH7" s="24">
        <v>360.58</v>
      </c>
      <c r="BI7" s="24">
        <v>339.59</v>
      </c>
      <c r="BJ7" s="24">
        <v>323.17</v>
      </c>
      <c r="BK7" s="24">
        <v>917.29</v>
      </c>
      <c r="BL7" s="24">
        <v>875.53</v>
      </c>
      <c r="BM7" s="24">
        <v>867.39</v>
      </c>
      <c r="BN7" s="24">
        <v>920.83</v>
      </c>
      <c r="BO7" s="24">
        <v>874.02</v>
      </c>
      <c r="BP7" s="24">
        <v>669.11</v>
      </c>
      <c r="BQ7" s="24">
        <v>105.21</v>
      </c>
      <c r="BR7" s="24">
        <v>104.56</v>
      </c>
      <c r="BS7" s="24">
        <v>105.23</v>
      </c>
      <c r="BT7" s="24">
        <v>104.65</v>
      </c>
      <c r="BU7" s="24">
        <v>103.91</v>
      </c>
      <c r="BV7" s="24">
        <v>99.67</v>
      </c>
      <c r="BW7" s="24">
        <v>99.83</v>
      </c>
      <c r="BX7" s="24">
        <v>100.91</v>
      </c>
      <c r="BY7" s="24">
        <v>99.82</v>
      </c>
      <c r="BZ7" s="24">
        <v>100.32</v>
      </c>
      <c r="CA7" s="24">
        <v>99.73</v>
      </c>
      <c r="CB7" s="24">
        <v>154.68</v>
      </c>
      <c r="CC7" s="24">
        <v>155.72</v>
      </c>
      <c r="CD7" s="24">
        <v>154.88999999999999</v>
      </c>
      <c r="CE7" s="24">
        <v>153.99</v>
      </c>
      <c r="CF7" s="24">
        <v>155.54</v>
      </c>
      <c r="CG7" s="24">
        <v>159.6</v>
      </c>
      <c r="CH7" s="24">
        <v>158.94</v>
      </c>
      <c r="CI7" s="24">
        <v>158.04</v>
      </c>
      <c r="CJ7" s="24">
        <v>156.77000000000001</v>
      </c>
      <c r="CK7" s="24">
        <v>157.63999999999999</v>
      </c>
      <c r="CL7" s="24">
        <v>134.97999999999999</v>
      </c>
      <c r="CM7" s="24">
        <v>67.59</v>
      </c>
      <c r="CN7" s="24">
        <v>66.63</v>
      </c>
      <c r="CO7" s="24">
        <v>66.23</v>
      </c>
      <c r="CP7" s="24">
        <v>65.91</v>
      </c>
      <c r="CQ7" s="24">
        <v>64.849999999999994</v>
      </c>
      <c r="CR7" s="24">
        <v>66.34</v>
      </c>
      <c r="CS7" s="24">
        <v>67.069999999999993</v>
      </c>
      <c r="CT7" s="24">
        <v>66.78</v>
      </c>
      <c r="CU7" s="24">
        <v>67</v>
      </c>
      <c r="CV7" s="24">
        <v>66.650000000000006</v>
      </c>
      <c r="CW7" s="24">
        <v>59.99</v>
      </c>
      <c r="CX7" s="24">
        <v>99.46</v>
      </c>
      <c r="CY7" s="24">
        <v>99.53</v>
      </c>
      <c r="CZ7" s="24">
        <v>99.55</v>
      </c>
      <c r="DA7" s="24">
        <v>99.57</v>
      </c>
      <c r="DB7" s="24">
        <v>99.63</v>
      </c>
      <c r="DC7" s="24">
        <v>93.86</v>
      </c>
      <c r="DD7" s="24">
        <v>93.96</v>
      </c>
      <c r="DE7" s="24">
        <v>94.06</v>
      </c>
      <c r="DF7" s="24">
        <v>94.41</v>
      </c>
      <c r="DG7" s="24">
        <v>94.43</v>
      </c>
      <c r="DH7" s="24">
        <v>95.72</v>
      </c>
      <c r="DI7" s="24">
        <v>50.33</v>
      </c>
      <c r="DJ7" s="24">
        <v>51.64</v>
      </c>
      <c r="DK7" s="24">
        <v>53.27</v>
      </c>
      <c r="DL7" s="24">
        <v>54.06</v>
      </c>
      <c r="DM7" s="24">
        <v>55.35</v>
      </c>
      <c r="DN7" s="24">
        <v>31.19</v>
      </c>
      <c r="DO7" s="24">
        <v>33.090000000000003</v>
      </c>
      <c r="DP7" s="24">
        <v>34.33</v>
      </c>
      <c r="DQ7" s="24">
        <v>34.15</v>
      </c>
      <c r="DR7" s="24">
        <v>35.53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4.3099999999999996</v>
      </c>
      <c r="DZ7" s="24">
        <v>5.04</v>
      </c>
      <c r="EA7" s="24">
        <v>5.1100000000000003</v>
      </c>
      <c r="EB7" s="24">
        <v>5.18</v>
      </c>
      <c r="EC7" s="24">
        <v>6.01</v>
      </c>
      <c r="ED7" s="24">
        <v>6.54</v>
      </c>
      <c r="EE7" s="24">
        <v>7.0000000000000007E-2</v>
      </c>
      <c r="EF7" s="24">
        <v>0.08</v>
      </c>
      <c r="EG7" s="24">
        <v>0.01</v>
      </c>
      <c r="EH7" s="24">
        <v>0.14000000000000001</v>
      </c>
      <c r="EI7" s="24">
        <v>0.22</v>
      </c>
      <c r="EJ7" s="24">
        <v>0.21</v>
      </c>
      <c r="EK7" s="24">
        <v>0.25</v>
      </c>
      <c r="EL7" s="24">
        <v>0.21</v>
      </c>
      <c r="EM7" s="24">
        <v>0.33</v>
      </c>
      <c r="EN7" s="24">
        <v>0.22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2023-01-17T23:40:57Z</cp:lastPrinted>
  <dcterms:created xsi:type="dcterms:W3CDTF">2023-01-12T23:27:20Z</dcterms:created>
  <dcterms:modified xsi:type="dcterms:W3CDTF">2023-01-17T23:52:50Z</dcterms:modified>
  <cp:category/>
</cp:coreProperties>
</file>