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2_農業集落排水（法非適）16\01_水戸市\"/>
    </mc:Choice>
  </mc:AlternateContent>
  <workbookProtection workbookAlgorithmName="SHA-512" workbookHashValue="wH/1RJ1ifOO8dg6oTGjpOGpThS4caxCh03NI3tm6Y8zmO3W092natvaywrAqvrQqwXNKF//cs5GbiXT+oH2v7Q==" workbookSaltValue="1ZIjlHezE+ITiomagt267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<sst xmlns="http://schemas.openxmlformats.org/spreadsheetml/2006/main" count="236" uniqueCount="118">
  <si>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</si>
  <si>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</si>
  <si>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</si>
  <si>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</si>
  <si>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</si>
  <si>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</si>
  <si>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</si>
  <si>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</si>
  <si>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</si>
  <si>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</si>
  <si>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</si>
  <si>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</si>
  <si>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</si>
  <si>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</si>
  <si>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</si>
  <si>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</si>
  <si>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</si>
  <si>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</si>
  <si>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</si>
  <si>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</si>
  <si>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</si>
  <si>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</si>
  <si>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</si>
  <si>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</si>
  <si>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</si>
  <si>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</si>
  <si>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</si>
  <si>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</si>
  <si>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</si>
  <si>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</si>
  <si>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</si>
  <si>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</si>
  <si>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</si>
  <si>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</si>
  <si>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</si>
  <si>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</si>
  <si>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</si>
  <si>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</si>
  <si>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</si>
  <si>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</si>
  <si>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</si>
  <si>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</si>
  <si>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</si>
  <si>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</si>
  <si>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</si>
  <si>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</si>
  <si>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</si>
  <si>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</si>
  <si>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</si>
  <si>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</si>
  <si>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</si>
  <si>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</si>
  <si>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</si>
  <si>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</si>
  <si>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</si>
  <si>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</si>
  <si>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</si>
  <si>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</si>
  <si>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</si>
  <si>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</si>
  <si>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</si>
  <si>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</si>
  <si>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</si>
  <si>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</si>
  <si>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</si>
  <si>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</si>
  <si>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</si>
  <si>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</si>
  <si>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</si>
  <si>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</si>
  <si>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</si>
  <si>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</si>
  <si>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</si>
  <si>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</si>
  <si>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</si>
  <si>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</si>
  <si>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</si>
  <si>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</si>
  <si>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</si>
  <si>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</si>
  <si>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</si>
  <si>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</si>
  <si>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</si>
  <si>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</si>
  <si>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</si>
  <si>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</si>
  <si>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</si>
  <si>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</si>
  <si>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</si>
  <si>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</si>
  <si>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</si>
  <si>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</si>
  <si>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</si>
  <si>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</si>
  <si>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</si>
  <si>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</si>
  <si>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</si>
  <si>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水戸市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</si>
  <si>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</si>
  <si>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</si>
  <si>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</si>
  <si>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</si>
  <si>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</si>
  <si>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</si>
  <si>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</si>
  <si>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</si>
  <si>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</si>
  <si>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</si>
  <si>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</si>
  <si>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</si>
  <si>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</si>
  <si>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</si>
  <si>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</si>
  <si>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</si>
  <si>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</si>
  <si>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本市の農業集落排水処理施設において，最も古い金谷地区の処理施設は，昭和63年から供用を開始していたが，老朽化と経済性の観点から平成30年度に加倉井地区の処理施設に接続統合を完了した。
　既設管きょについては，現段階で法定耐用年数を超えている箇所はなく，老朽化による大きな影響は見られない。
　しかし，処理場については，電気・機械設備の故障が多数発生しており，優先順位をつけて部品交換やオーバーホール等の修繕を行っている。今後，機能診断調査や長寿命化計画の策定，改修工事等の施設の長寿命化につながる施策に引き続き取り組んでいく必要がある。
</t>
    <rPh sb="252" eb="253">
      <t>ヒ</t>
    </rPh>
    <rPh sb="254" eb="255">
      <t>ツヅ</t>
    </rPh>
    <rPh sb="256" eb="257">
      <t>ト</t>
    </rPh>
    <rPh sb="258" eb="259">
      <t>ク</t>
    </rPh>
    <phoneticPr fontId="4"/>
  </si>
  <si>
    <t xml:space="preserve">　収益的収支比率は横ばいで推移した。令和元年度は，高資本費対策経費が増加し，他会計繰入金が増加したことにより大幅に改善していたが，令和２年度は，収益や費用に大きな増減がなかった。当該指標は100％未満となっており，引き続き経営改善に取り組んでいく必要がある。
　新たな処理施設の建設を行っていないことから，地方債残高は逓減しており，企業債残高対事業規模比率についても概ね右肩下がりに推移している。
　経費回収率は，使用料収入，汚水処理費がともに増加し，横ばいで推移した。本指標は類似団体と比較しても良好な水準であり，右肩上がりで推移している。
　施設利用率は昨年比改善しているが十分な水準ではなく，今後も接続率向上に取り組んでいく必要がある。
　水洗化率は，平成30年度をピークに下落傾向にあり，使用者の減少が主要因である。今後も使用者は減少していく見込みであり，接続率向上や経費削減に努めていかなければならない。
</t>
    <rPh sb="38" eb="39">
      <t>ホカ</t>
    </rPh>
    <rPh sb="39" eb="41">
      <t>カイケイ</t>
    </rPh>
    <rPh sb="226" eb="227">
      <t>ヨコ</t>
    </rPh>
    <rPh sb="230" eb="232">
      <t>スイイ</t>
    </rPh>
    <rPh sb="365" eb="368">
      <t>シヨウシャ</t>
    </rPh>
    <rPh sb="390" eb="392">
      <t>サクゲン</t>
    </rPh>
    <phoneticPr fontId="4"/>
  </si>
  <si>
    <t xml:space="preserve">　農業集落排水事業では，繰入金の基準の見直しにより，表面上は経営に係る各指標は改善傾向にあるように見える。しかし，実態を改善していくには，収入の増加と経費の削減に継続的に取り組んでいく必要がある。
　収入面では，人口の減少に伴い使用料収入は減少傾向で推移することが予測される。よって，接続率及び収納率の向上等に取り組んでいく必要がある。
　費用面では，維持管理費が供用開始が早い地区を中心に増加している。処理施設における設備の老朽化が進行している現状においては，計画的な再整備や修繕，処理施設の統廃合等，長期的な目線で経費について考えていく必要がある。
</t>
    <rPh sb="12" eb="14">
      <t>クリイレ</t>
    </rPh>
    <rPh sb="14" eb="15">
      <t>キン</t>
    </rPh>
    <rPh sb="16" eb="18">
      <t>キジュン</t>
    </rPh>
    <rPh sb="19" eb="21">
      <t>ミナオ</t>
    </rPh>
    <rPh sb="60" eb="62">
      <t>カイゼン</t>
    </rPh>
    <rPh sb="132" eb="134">
      <t>ヨソク</t>
    </rPh>
    <rPh sb="145" eb="146">
      <t>オヨ</t>
    </rPh>
    <rPh sb="155" eb="156">
      <t>ト</t>
    </rPh>
    <rPh sb="157" eb="158">
      <t>ク</t>
    </rPh>
    <rPh sb="162" eb="1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</si>
</sst>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58-4E1E-8B5F-FE8F289C2F7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7D58-4E1E-8B5F-FE8F289C2F7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54.32</c:v>
                </c:pt>
                <c:pt idx="1">
                  <c:v>54.2</c:v>
                </c:pt>
                <c:pt idx="2">
                  <c:v>53.54</c:v>
                </c:pt>
                <c:pt idx="3">
                  <c:v>54.87</c:v>
                </c:pt>
                <c:pt idx="4">
                  <c:v>56.93</c:v>
                </c:pt>
              </c:numCache>
            </c:numRef>
          </c:val>
          <c:extLst>
            <c:ext xmlns:c16="http://schemas.microsoft.com/office/drawing/2014/chart" uri="{C3380CC4-5D6E-409C-BE32-E72D297353CC}">
              <c16:uniqueId val="{00000000-7707-44A0-BD8A-5B14495F73F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7707-44A0-BD8A-5B14495F73F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80.930000000000007</c:v>
                </c:pt>
                <c:pt idx="1">
                  <c:v>81.260000000000005</c:v>
                </c:pt>
                <c:pt idx="2">
                  <c:v>81.62</c:v>
                </c:pt>
                <c:pt idx="3">
                  <c:v>81.290000000000006</c:v>
                </c:pt>
                <c:pt idx="4">
                  <c:v>81.260000000000005</c:v>
                </c:pt>
              </c:numCache>
            </c:numRef>
          </c:val>
          <c:extLst>
            <c:ext xmlns:c16="http://schemas.microsoft.com/office/drawing/2014/chart" uri="{C3380CC4-5D6E-409C-BE32-E72D297353CC}">
              <c16:uniqueId val="{00000000-1352-4A7F-906B-21F485AAA6A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1352-4A7F-906B-21F485AAA6A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79.73</c:v>
                </c:pt>
                <c:pt idx="1">
                  <c:v>87.89</c:v>
                </c:pt>
                <c:pt idx="2">
                  <c:v>82.79</c:v>
                </c:pt>
                <c:pt idx="3">
                  <c:v>88.46</c:v>
                </c:pt>
                <c:pt idx="4">
                  <c:v>88.12</c:v>
                </c:pt>
              </c:numCache>
            </c:numRef>
          </c:val>
          <c:extLst>
            <c:ext xmlns:c16="http://schemas.microsoft.com/office/drawing/2014/chart" uri="{C3380CC4-5D6E-409C-BE32-E72D297353CC}">
              <c16:uniqueId val="{00000000-D87A-470E-9334-AB4421181DF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7A-470E-9334-AB4421181DF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25-48D2-A410-A119C700D7C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25-48D2-A410-A119C700D7C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BD-4532-8B8F-D56DD763756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BD-4532-8B8F-D56DD763756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86-491F-8130-CEFBFE5E926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86-491F-8130-CEFBFE5E926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EA-4334-B892-FFECD6FA161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EA-4334-B892-FFECD6FA161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2974.32</c:v>
                </c:pt>
                <c:pt idx="1">
                  <c:v>756.46</c:v>
                </c:pt>
                <c:pt idx="2">
                  <c:v>664.26</c:v>
                </c:pt>
                <c:pt idx="3">
                  <c:v>464.52</c:v>
                </c:pt>
                <c:pt idx="4">
                  <c:v>568.19000000000005</c:v>
                </c:pt>
              </c:numCache>
            </c:numRef>
          </c:val>
          <c:extLst>
            <c:ext xmlns:c16="http://schemas.microsoft.com/office/drawing/2014/chart" uri="{C3380CC4-5D6E-409C-BE32-E72D297353CC}">
              <c16:uniqueId val="{00000000-F45B-4C49-B215-F84069535C6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F45B-4C49-B215-F84069535C6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29.98</c:v>
                </c:pt>
                <c:pt idx="1">
                  <c:v>60.11</c:v>
                </c:pt>
                <c:pt idx="2">
                  <c:v>60.5</c:v>
                </c:pt>
                <c:pt idx="3">
                  <c:v>67.87</c:v>
                </c:pt>
                <c:pt idx="4">
                  <c:v>68.02</c:v>
                </c:pt>
              </c:numCache>
            </c:numRef>
          </c:val>
          <c:extLst>
            <c:ext xmlns:c16="http://schemas.microsoft.com/office/drawing/2014/chart" uri="{C3380CC4-5D6E-409C-BE32-E72D297353CC}">
              <c16:uniqueId val="{00000000-0431-4B8D-A22B-2639A36B99A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0431-4B8D-A22B-2639A36B99A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493</c:v>
                </c:pt>
                <c:pt idx="1">
                  <c:v>251.55</c:v>
                </c:pt>
                <c:pt idx="2">
                  <c:v>259.89999999999998</c:v>
                </c:pt>
                <c:pt idx="3">
                  <c:v>231.36</c:v>
                </c:pt>
                <c:pt idx="4">
                  <c:v>226.79</c:v>
                </c:pt>
              </c:numCache>
            </c:numRef>
          </c:val>
          <c:extLst>
            <c:ext xmlns:c16="http://schemas.microsoft.com/office/drawing/2014/chart" uri="{C3380CC4-5D6E-409C-BE32-E72D297353CC}">
              <c16:uniqueId val="{00000000-AA43-440B-A3E1-BEDF521E550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AA43-440B-A3E1-BEDF521E550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茨城県　水戸市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271380</v>
      </c>
      <c r="AM8" s="69"/>
      <c r="AN8" s="69"/>
      <c r="AO8" s="69"/>
      <c r="AP8" s="69"/>
      <c r="AQ8" s="69"/>
      <c r="AR8" s="69"/>
      <c r="AS8" s="69"/>
      <c r="AT8" s="68">
        <f>データ!T6</f>
        <v>217.32</v>
      </c>
      <c r="AU8" s="68"/>
      <c r="AV8" s="68"/>
      <c r="AW8" s="68"/>
      <c r="AX8" s="68"/>
      <c r="AY8" s="68"/>
      <c r="AZ8" s="68"/>
      <c r="BA8" s="68"/>
      <c r="BB8" s="68">
        <f>データ!U6</f>
        <v>1248.76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3.98</v>
      </c>
      <c r="Q10" s="68"/>
      <c r="R10" s="68"/>
      <c r="S10" s="68"/>
      <c r="T10" s="68"/>
      <c r="U10" s="68"/>
      <c r="V10" s="68"/>
      <c r="W10" s="68">
        <f>データ!Q6</f>
        <v>98.75</v>
      </c>
      <c r="X10" s="68"/>
      <c r="Y10" s="68"/>
      <c r="Z10" s="68"/>
      <c r="AA10" s="68"/>
      <c r="AB10" s="68"/>
      <c r="AC10" s="68"/>
      <c r="AD10" s="69">
        <f>データ!R6</f>
        <v>3500</v>
      </c>
      <c r="AE10" s="69"/>
      <c r="AF10" s="69"/>
      <c r="AG10" s="69"/>
      <c r="AH10" s="69"/>
      <c r="AI10" s="69"/>
      <c r="AJ10" s="69"/>
      <c r="AK10" s="2"/>
      <c r="AL10" s="69">
        <f>データ!V6</f>
        <v>10787</v>
      </c>
      <c r="AM10" s="69"/>
      <c r="AN10" s="69"/>
      <c r="AO10" s="69"/>
      <c r="AP10" s="69"/>
      <c r="AQ10" s="69"/>
      <c r="AR10" s="69"/>
      <c r="AS10" s="69"/>
      <c r="AT10" s="68">
        <f>データ!W6</f>
        <v>8.7100000000000009</v>
      </c>
      <c r="AU10" s="68"/>
      <c r="AV10" s="68"/>
      <c r="AW10" s="68"/>
      <c r="AX10" s="68"/>
      <c r="AY10" s="68"/>
      <c r="AZ10" s="68"/>
      <c r="BA10" s="68"/>
      <c r="BB10" s="68">
        <f>データ!X6</f>
        <v>1238.46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LTaeHMS8uZYZGOuTWpZspWaHRYmVHX8RP8NA4qm7OGMpodVcPhKgwi/hYJtQVjHaZ50f0s4fNE76n7eDi8405w==" saltValue="PoWg/npzaj0GrQBFfyp7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82015</v>
      </c>
      <c r="D6" s="33">
        <f t="shared" si="3"/>
        <v>47</v>
      </c>
      <c r="E6" s="33">
        <f t="shared" si="3"/>
        <v>17</v>
      </c>
      <c r="F6" s="33">
        <f t="shared" si="3"/>
        <v>5</v>
      </c>
      <c r="G6" s="33">
        <f t="shared" si="3"/>
        <v>0</v>
      </c>
      <c r="H6" s="33" t="str">
        <f t="shared" si="3"/>
        <v>茨城県　水戸市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3.98</v>
      </c>
      <c r="Q6" s="34">
        <f t="shared" si="3"/>
        <v>98.75</v>
      </c>
      <c r="R6" s="34">
        <f t="shared" si="3"/>
        <v>3500</v>
      </c>
      <c r="S6" s="34">
        <f t="shared" si="3"/>
        <v>271380</v>
      </c>
      <c r="T6" s="34">
        <f t="shared" si="3"/>
        <v>217.32</v>
      </c>
      <c r="U6" s="34">
        <f t="shared" si="3"/>
        <v>1248.76</v>
      </c>
      <c r="V6" s="34">
        <f t="shared" si="3"/>
        <v>10787</v>
      </c>
      <c r="W6" s="34">
        <f t="shared" si="3"/>
        <v>8.7100000000000009</v>
      </c>
      <c r="X6" s="34">
        <f t="shared" si="3"/>
        <v>1238.46</v>
      </c>
      <c r="Y6" s="35">
        <f>IF(Y7="",NA(),Y7)</f>
        <v>79.73</v>
      </c>
      <c r="Z6" s="35">
        <f t="shared" ref="Z6:AH6" si="4">IF(Z7="",NA(),Z7)</f>
        <v>87.89</v>
      </c>
      <c r="AA6" s="35">
        <f t="shared" si="4"/>
        <v>82.79</v>
      </c>
      <c r="AB6" s="35">
        <f t="shared" si="4"/>
        <v>88.46</v>
      </c>
      <c r="AC6" s="35">
        <f t="shared" si="4"/>
        <v>88.12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2974.32</v>
      </c>
      <c r="BG6" s="35">
        <f t="shared" ref="BG6:BO6" si="7">IF(BG7="",NA(),BG7)</f>
        <v>756.46</v>
      </c>
      <c r="BH6" s="35">
        <f t="shared" si="7"/>
        <v>664.26</v>
      </c>
      <c r="BI6" s="35">
        <f t="shared" si="7"/>
        <v>464.52</v>
      </c>
      <c r="BJ6" s="35">
        <f t="shared" si="7"/>
        <v>568.19000000000005</v>
      </c>
      <c r="BK6" s="35">
        <f t="shared" si="7"/>
        <v>974.93</v>
      </c>
      <c r="BL6" s="35">
        <f t="shared" si="7"/>
        <v>855.8</v>
      </c>
      <c r="BM6" s="35">
        <f t="shared" si="7"/>
        <v>789.46</v>
      </c>
      <c r="BN6" s="35">
        <f t="shared" si="7"/>
        <v>826.83</v>
      </c>
      <c r="BO6" s="35">
        <f t="shared" si="7"/>
        <v>867.83</v>
      </c>
      <c r="BP6" s="34" t="str">
        <f>IF(BP7="","",IF(BP7="-","【-】","【"&amp;SUBSTITUTE(TEXT(BP7,"#,##0.00"),"-","△")&amp;"】"))</f>
        <v>【832.52】</v>
      </c>
      <c r="BQ6" s="35">
        <f>IF(BQ7="",NA(),BQ7)</f>
        <v>29.98</v>
      </c>
      <c r="BR6" s="35">
        <f t="shared" ref="BR6:BZ6" si="8">IF(BR7="",NA(),BR7)</f>
        <v>60.11</v>
      </c>
      <c r="BS6" s="35">
        <f t="shared" si="8"/>
        <v>60.5</v>
      </c>
      <c r="BT6" s="35">
        <f t="shared" si="8"/>
        <v>67.87</v>
      </c>
      <c r="BU6" s="35">
        <f t="shared" si="8"/>
        <v>68.02</v>
      </c>
      <c r="BV6" s="35">
        <f t="shared" si="8"/>
        <v>55.32</v>
      </c>
      <c r="BW6" s="35">
        <f t="shared" si="8"/>
        <v>59.8</v>
      </c>
      <c r="BX6" s="35">
        <f t="shared" si="8"/>
        <v>57.77</v>
      </c>
      <c r="BY6" s="35">
        <f t="shared" si="8"/>
        <v>57.31</v>
      </c>
      <c r="BZ6" s="35">
        <f t="shared" si="8"/>
        <v>57.08</v>
      </c>
      <c r="CA6" s="34" t="str">
        <f>IF(CA7="","",IF(CA7="-","【-】","【"&amp;SUBSTITUTE(TEXT(CA7,"#,##0.00"),"-","△")&amp;"】"))</f>
        <v>【60.94】</v>
      </c>
      <c r="CB6" s="35">
        <f>IF(CB7="",NA(),CB7)</f>
        <v>493</v>
      </c>
      <c r="CC6" s="35">
        <f t="shared" ref="CC6:CK6" si="9">IF(CC7="",NA(),CC7)</f>
        <v>251.55</v>
      </c>
      <c r="CD6" s="35">
        <f t="shared" si="9"/>
        <v>259.89999999999998</v>
      </c>
      <c r="CE6" s="35">
        <f t="shared" si="9"/>
        <v>231.36</v>
      </c>
      <c r="CF6" s="35">
        <f t="shared" si="9"/>
        <v>226.79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54.32</v>
      </c>
      <c r="CN6" s="35">
        <f t="shared" ref="CN6:CV6" si="10">IF(CN7="",NA(),CN7)</f>
        <v>54.2</v>
      </c>
      <c r="CO6" s="35">
        <f t="shared" si="10"/>
        <v>53.54</v>
      </c>
      <c r="CP6" s="35">
        <f t="shared" si="10"/>
        <v>54.87</v>
      </c>
      <c r="CQ6" s="35">
        <f t="shared" si="10"/>
        <v>56.93</v>
      </c>
      <c r="CR6" s="35">
        <f t="shared" si="10"/>
        <v>60.65</v>
      </c>
      <c r="CS6" s="35">
        <f t="shared" si="10"/>
        <v>51.75</v>
      </c>
      <c r="CT6" s="35">
        <f t="shared" si="10"/>
        <v>50.68</v>
      </c>
      <c r="CU6" s="35">
        <f t="shared" si="10"/>
        <v>50.14</v>
      </c>
      <c r="CV6" s="35">
        <f t="shared" si="10"/>
        <v>54.83</v>
      </c>
      <c r="CW6" s="34" t="str">
        <f>IF(CW7="","",IF(CW7="-","【-】","【"&amp;SUBSTITUTE(TEXT(CW7,"#,##0.00"),"-","△")&amp;"】"))</f>
        <v>【54.84】</v>
      </c>
      <c r="CX6" s="35">
        <f>IF(CX7="",NA(),CX7)</f>
        <v>80.930000000000007</v>
      </c>
      <c r="CY6" s="35">
        <f t="shared" ref="CY6:DG6" si="11">IF(CY7="",NA(),CY7)</f>
        <v>81.260000000000005</v>
      </c>
      <c r="CZ6" s="35">
        <f t="shared" si="11"/>
        <v>81.62</v>
      </c>
      <c r="DA6" s="35">
        <f t="shared" si="11"/>
        <v>81.290000000000006</v>
      </c>
      <c r="DB6" s="35">
        <f t="shared" si="11"/>
        <v>81.260000000000005</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2">
      <c r="A7" s="28"/>
      <c r="B7" s="37">
        <v>2020</v>
      </c>
      <c r="C7" s="37">
        <v>82015</v>
      </c>
      <c r="D7" s="37">
        <v>47</v>
      </c>
      <c r="E7" s="37">
        <v>17</v>
      </c>
      <c r="F7" s="37">
        <v>5</v>
      </c>
      <c r="G7" s="37">
        <v>0</v>
      </c>
      <c r="H7" s="37" t="s">
        <v>97</v>
      </c>
      <c r="I7" s="37" t="s">
        <v>98</v>
      </c>
      <c r="J7" s="37" t="s">
        <v>99</v>
      </c>
      <c r="K7" s="37" t="s">
        <v>100</v>
      </c>
      <c r="L7" s="37" t="s">
        <v>101</v>
      </c>
      <c r="M7" s="37" t="s">
        <v>102</v>
      </c>
      <c r="N7" s="38" t="s">
        <v>103</v>
      </c>
      <c r="O7" s="38" t="s">
        <v>104</v>
      </c>
      <c r="P7" s="38">
        <v>3.98</v>
      </c>
      <c r="Q7" s="38">
        <v>98.75</v>
      </c>
      <c r="R7" s="38">
        <v>3500</v>
      </c>
      <c r="S7" s="38">
        <v>271380</v>
      </c>
      <c r="T7" s="38">
        <v>217.32</v>
      </c>
      <c r="U7" s="38">
        <v>1248.76</v>
      </c>
      <c r="V7" s="38">
        <v>10787</v>
      </c>
      <c r="W7" s="38">
        <v>8.7100000000000009</v>
      </c>
      <c r="X7" s="38">
        <v>1238.46</v>
      </c>
      <c r="Y7" s="38">
        <v>79.73</v>
      </c>
      <c r="Z7" s="38">
        <v>87.89</v>
      </c>
      <c r="AA7" s="38">
        <v>82.79</v>
      </c>
      <c r="AB7" s="38">
        <v>88.46</v>
      </c>
      <c r="AC7" s="38">
        <v>88.12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2974.32</v>
      </c>
      <c r="BG7" s="38">
        <v>756.46</v>
      </c>
      <c r="BH7" s="38">
        <v>664.26</v>
      </c>
      <c r="BI7" s="38">
        <v>464.52</v>
      </c>
      <c r="BJ7" s="38">
        <v>568.19000000000005</v>
      </c>
      <c r="BK7" s="38">
        <v>974.93</v>
      </c>
      <c r="BL7" s="38">
        <v>855.8</v>
      </c>
      <c r="BM7" s="38">
        <v>789.46</v>
      </c>
      <c r="BN7" s="38">
        <v>826.83</v>
      </c>
      <c r="BO7" s="38">
        <v>867.83</v>
      </c>
      <c r="BP7" s="38">
        <v>832.52</v>
      </c>
      <c r="BQ7" s="38">
        <v>29.98</v>
      </c>
      <c r="BR7" s="38">
        <v>60.11</v>
      </c>
      <c r="BS7" s="38">
        <v>60.5</v>
      </c>
      <c r="BT7" s="38">
        <v>67.87</v>
      </c>
      <c r="BU7" s="38">
        <v>68.02</v>
      </c>
      <c r="BV7" s="38">
        <v>55.32</v>
      </c>
      <c r="BW7" s="38">
        <v>59.8</v>
      </c>
      <c r="BX7" s="38">
        <v>57.77</v>
      </c>
      <c r="BY7" s="38">
        <v>57.31</v>
      </c>
      <c r="BZ7" s="38">
        <v>57.08</v>
      </c>
      <c r="CA7" s="38">
        <v>60.94</v>
      </c>
      <c r="CB7" s="38">
        <v>493</v>
      </c>
      <c r="CC7" s="38">
        <v>251.55</v>
      </c>
      <c r="CD7" s="38">
        <v>259.89999999999998</v>
      </c>
      <c r="CE7" s="38">
        <v>231.36</v>
      </c>
      <c r="CF7" s="38">
        <v>226.79</v>
      </c>
      <c r="CG7" s="38">
        <v>283.17</v>
      </c>
      <c r="CH7" s="38">
        <v>263.76</v>
      </c>
      <c r="CI7" s="38">
        <v>274.35000000000002</v>
      </c>
      <c r="CJ7" s="38">
        <v>273.52</v>
      </c>
      <c r="CK7" s="38">
        <v>274.99</v>
      </c>
      <c r="CL7" s="38">
        <v>253.04</v>
      </c>
      <c r="CM7" s="38">
        <v>54.32</v>
      </c>
      <c r="CN7" s="38">
        <v>54.2</v>
      </c>
      <c r="CO7" s="38">
        <v>53.54</v>
      </c>
      <c r="CP7" s="38">
        <v>54.87</v>
      </c>
      <c r="CQ7" s="38">
        <v>56.93</v>
      </c>
      <c r="CR7" s="38">
        <v>60.65</v>
      </c>
      <c r="CS7" s="38">
        <v>51.75</v>
      </c>
      <c r="CT7" s="38">
        <v>50.68</v>
      </c>
      <c r="CU7" s="38">
        <v>50.14</v>
      </c>
      <c r="CV7" s="38">
        <v>54.83</v>
      </c>
      <c r="CW7" s="38">
        <v>54.84</v>
      </c>
      <c r="CX7" s="38">
        <v>80.930000000000007</v>
      </c>
      <c r="CY7" s="38">
        <v>81.260000000000005</v>
      </c>
      <c r="CZ7" s="38">
        <v>81.62</v>
      </c>
      <c r="DA7" s="38">
        <v>81.290000000000006</v>
      </c>
      <c r="DB7" s="38">
        <v>81.260000000000005</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2022-01-21T04:35:44Z</cp:lastPrinted>
  <dcterms:created xsi:type="dcterms:W3CDTF">2021-12-03T07:56:07Z</dcterms:created>
  <dcterms:modified xsi:type="dcterms:W3CDTF">2022-02-02T07:13:50Z</dcterms:modified>
  <cp:category/>
</cp:coreProperties>
</file>