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4年度\02_臨時交付金_燃料費高騰\15_要綱\★07_要綱・要領制定（五次募集）\"/>
    </mc:Choice>
  </mc:AlternateContent>
  <bookViews>
    <workbookView xWindow="0" yWindow="0" windowWidth="23040" windowHeight="9096" tabRatio="799"/>
  </bookViews>
  <sheets>
    <sheet name="様式3" sheetId="16" r:id="rId1"/>
    <sheet name="参考様式" sheetId="17" r:id="rId2"/>
    <sheet name="別紙1-1" sheetId="3" r:id="rId3"/>
    <sheet name="別紙1-2" sheetId="4" r:id="rId4"/>
    <sheet name="別紙2" sheetId="13" r:id="rId5"/>
    <sheet name="添付1" sheetId="10" r:id="rId6"/>
    <sheet name="添付2" sheetId="6" r:id="rId7"/>
    <sheet name="添付3" sheetId="7" r:id="rId8"/>
    <sheet name="添付4" sheetId="8" r:id="rId9"/>
    <sheet name="添付5（太陽光）" sheetId="9" r:id="rId10"/>
    <sheet name="添付5（蓄電池）" sheetId="11" r:id="rId11"/>
    <sheet name="日本産業分類" sheetId="12" r:id="rId12"/>
    <sheet name="集計用" sheetId="18" r:id="rId13"/>
  </sheets>
  <definedNames>
    <definedName name="_xlnm.Print_Area" localSheetId="1">参考様式!$A$1:$Z$32</definedName>
    <definedName name="_xlnm.Print_Area" localSheetId="5">添付1!$A$1:$H$29</definedName>
    <definedName name="_xlnm.Print_Area" localSheetId="6">添付2!$A$1:$M$33</definedName>
    <definedName name="_xlnm.Print_Area" localSheetId="7">添付3!$A$1:$H$38</definedName>
    <definedName name="_xlnm.Print_Area" localSheetId="8">添付4!$A$1:$I$37</definedName>
    <definedName name="_xlnm.Print_Area" localSheetId="9">'添付5（太陽光）'!$A$1:$K$66</definedName>
    <definedName name="_xlnm.Print_Area" localSheetId="10">'添付5（蓄電池）'!$A$1:$K$66</definedName>
    <definedName name="_xlnm.Print_Area" localSheetId="2">'別紙1-1'!$A$1:$Z$25</definedName>
    <definedName name="_xlnm.Print_Area" localSheetId="3">'別紙1-2'!$A$1:$Z$37</definedName>
    <definedName name="_xlnm.Print_Area" localSheetId="4">別紙2!$A$1:$AB$24</definedName>
    <definedName name="_xlnm.Print_Area" localSheetId="0">様式3!$A$1:$Z$39</definedName>
  </definedNames>
  <calcPr calcId="162913"/>
</workbook>
</file>

<file path=xl/calcChain.xml><?xml version="1.0" encoding="utf-8"?>
<calcChain xmlns="http://schemas.openxmlformats.org/spreadsheetml/2006/main">
  <c r="D25" i="6" l="1"/>
  <c r="G21" i="6"/>
  <c r="U2" i="18" l="1"/>
  <c r="AA2" i="18" l="1"/>
  <c r="Z2" i="18"/>
  <c r="Y2" i="18"/>
  <c r="V2" i="18" l="1"/>
  <c r="T2" i="18"/>
  <c r="S2" i="18"/>
  <c r="R2" i="18" l="1"/>
  <c r="Q2" i="18"/>
  <c r="P2" i="18"/>
  <c r="O2" i="18"/>
  <c r="N2" i="18"/>
  <c r="M2" i="18"/>
  <c r="L2" i="18"/>
  <c r="K2" i="18"/>
  <c r="J2" i="18"/>
  <c r="I2" i="18"/>
  <c r="H2" i="18"/>
  <c r="G2" i="18"/>
  <c r="F2" i="18"/>
  <c r="D4" i="10"/>
  <c r="D3" i="10"/>
  <c r="E22" i="8" l="1"/>
  <c r="F22" i="8"/>
  <c r="D22" i="8"/>
  <c r="G12" i="8"/>
  <c r="G13" i="8"/>
  <c r="G14" i="8"/>
  <c r="G15" i="8"/>
  <c r="K7" i="6" l="1"/>
  <c r="M8" i="4" l="1"/>
  <c r="M7" i="4"/>
  <c r="H8" i="4"/>
  <c r="H7" i="4"/>
  <c r="K24" i="6"/>
  <c r="K25" i="6"/>
  <c r="R8" i="4" s="1"/>
  <c r="K11" i="6"/>
  <c r="K10" i="6"/>
  <c r="K6" i="6"/>
  <c r="K8" i="6"/>
  <c r="D8" i="6" l="1"/>
  <c r="R7" i="4"/>
  <c r="I22" i="17" l="1"/>
  <c r="X7" i="4"/>
  <c r="C4" i="8" s="1"/>
  <c r="K9" i="6"/>
  <c r="D11" i="6" s="1"/>
  <c r="I23" i="17" l="1"/>
  <c r="X2" i="18" s="1"/>
  <c r="W2" i="18"/>
  <c r="G3" i="6"/>
  <c r="M4" i="4"/>
  <c r="R5" i="4"/>
  <c r="H6" i="4"/>
  <c r="M5" i="4"/>
  <c r="R6" i="4"/>
  <c r="H4" i="4"/>
  <c r="H5" i="4"/>
  <c r="M6" i="4"/>
  <c r="R4" i="4"/>
  <c r="J37" i="4"/>
  <c r="J35" i="4"/>
  <c r="K21" i="6" l="1"/>
  <c r="D9" i="11" s="1"/>
  <c r="I20" i="17"/>
  <c r="I21" i="17" s="1"/>
  <c r="C4" i="7"/>
  <c r="E4" i="8" s="1"/>
  <c r="X4" i="4"/>
  <c r="U27" i="4" l="1"/>
  <c r="D9" i="9"/>
  <c r="D5" i="9" s="1"/>
  <c r="E6" i="8"/>
  <c r="E8" i="8" s="1"/>
  <c r="F27" i="4" l="1"/>
  <c r="U29" i="4"/>
  <c r="G16" i="8"/>
  <c r="G17" i="8"/>
  <c r="G18" i="8"/>
  <c r="G19" i="8"/>
  <c r="G20" i="8"/>
  <c r="G21" i="8"/>
  <c r="H57" i="11"/>
  <c r="H56" i="11"/>
  <c r="H55" i="11"/>
  <c r="H54" i="11"/>
  <c r="H53" i="11"/>
  <c r="H52" i="11"/>
  <c r="H51" i="11"/>
  <c r="H50" i="11"/>
  <c r="H49" i="11"/>
  <c r="H48" i="11"/>
  <c r="H47" i="11"/>
  <c r="H46" i="11"/>
  <c r="H45" i="11"/>
  <c r="H44" i="11"/>
  <c r="H43" i="11"/>
  <c r="H42" i="11"/>
  <c r="H41" i="11"/>
  <c r="H40" i="11"/>
  <c r="H39" i="11"/>
  <c r="H38" i="11"/>
  <c r="H36" i="11"/>
  <c r="H35" i="11"/>
  <c r="H34" i="11"/>
  <c r="H33" i="11"/>
  <c r="H32" i="11"/>
  <c r="H31" i="11"/>
  <c r="H30" i="11"/>
  <c r="H29" i="11"/>
  <c r="H28" i="11"/>
  <c r="H27" i="11"/>
  <c r="H26" i="11"/>
  <c r="H25" i="11"/>
  <c r="H24" i="11"/>
  <c r="H23" i="11"/>
  <c r="H22" i="11"/>
  <c r="H21" i="11"/>
  <c r="H20" i="11"/>
  <c r="H19" i="11"/>
  <c r="H18" i="11"/>
  <c r="H17" i="11"/>
  <c r="H15" i="11"/>
  <c r="H14" i="11"/>
  <c r="H13" i="11"/>
  <c r="H16" i="11" s="1"/>
  <c r="F15" i="4" s="1"/>
  <c r="H57" i="9"/>
  <c r="H56" i="9"/>
  <c r="H55" i="9"/>
  <c r="H54" i="9"/>
  <c r="H53" i="9"/>
  <c r="H52" i="9"/>
  <c r="H51" i="9"/>
  <c r="H50" i="9"/>
  <c r="H49" i="9"/>
  <c r="H48" i="9"/>
  <c r="H47" i="9"/>
  <c r="H46" i="9"/>
  <c r="H45" i="9"/>
  <c r="H44" i="9"/>
  <c r="H43" i="9"/>
  <c r="H42" i="9"/>
  <c r="H41" i="9"/>
  <c r="H40" i="9"/>
  <c r="H39" i="9"/>
  <c r="H38" i="9"/>
  <c r="H36" i="9"/>
  <c r="H35" i="9"/>
  <c r="H34" i="9"/>
  <c r="H33" i="9"/>
  <c r="H32" i="9"/>
  <c r="H31" i="9"/>
  <c r="H30" i="9"/>
  <c r="H29" i="9"/>
  <c r="H28" i="9"/>
  <c r="H27" i="9"/>
  <c r="H26" i="9"/>
  <c r="H25" i="9"/>
  <c r="H24" i="9"/>
  <c r="H23" i="9"/>
  <c r="H22" i="9"/>
  <c r="H21" i="9"/>
  <c r="H20" i="9"/>
  <c r="H19" i="9"/>
  <c r="H18" i="9"/>
  <c r="H17" i="9"/>
  <c r="H15" i="9"/>
  <c r="H14" i="9"/>
  <c r="H13" i="9"/>
  <c r="C8" i="7"/>
  <c r="G22" i="8" l="1"/>
  <c r="H37" i="11"/>
  <c r="K15" i="4" s="1"/>
  <c r="F29" i="4"/>
  <c r="C33" i="7"/>
  <c r="J36" i="4"/>
  <c r="H58" i="11"/>
  <c r="P15" i="4" s="1"/>
  <c r="U15" i="4" s="1"/>
  <c r="F30" i="4" s="1"/>
  <c r="H59" i="11"/>
  <c r="H58" i="9"/>
  <c r="P14" i="4" s="1"/>
  <c r="H37" i="9"/>
  <c r="K14" i="4" s="1"/>
  <c r="K16" i="4" s="1"/>
  <c r="H16" i="9"/>
  <c r="F14" i="4" s="1"/>
  <c r="C31" i="7"/>
  <c r="H60" i="11" l="1"/>
  <c r="H61" i="11" s="1"/>
  <c r="I28" i="17"/>
  <c r="I29" i="17" s="1"/>
  <c r="P16" i="4"/>
  <c r="U14" i="4"/>
  <c r="F28" i="4" s="1"/>
  <c r="F31" i="4" s="1"/>
  <c r="F16" i="4"/>
  <c r="D6" i="11"/>
  <c r="D7" i="11"/>
  <c r="H59" i="9"/>
  <c r="I26" i="17" s="1"/>
  <c r="I27" i="17" l="1"/>
  <c r="I24" i="17"/>
  <c r="I25" i="17" s="1"/>
  <c r="U16" i="4"/>
  <c r="D6" i="9"/>
  <c r="D3" i="9" s="1"/>
  <c r="D7" i="9"/>
  <c r="H60" i="9"/>
  <c r="H61" i="9" s="1"/>
  <c r="E9" i="8" l="1"/>
  <c r="D5" i="11"/>
  <c r="D3" i="11" s="1"/>
  <c r="I30" i="17" s="1"/>
  <c r="P30" i="4" l="1"/>
  <c r="P29" i="4"/>
  <c r="P28" i="4"/>
  <c r="P27" i="4"/>
</calcChain>
</file>

<file path=xl/sharedStrings.xml><?xml version="1.0" encoding="utf-8"?>
<sst xmlns="http://schemas.openxmlformats.org/spreadsheetml/2006/main" count="840" uniqueCount="525">
  <si>
    <t>茨城県知事　殿</t>
  </si>
  <si>
    <t>　　　　　　　　　　</t>
    <phoneticPr fontId="21"/>
  </si>
  <si>
    <t>氏名又は名称　</t>
    <phoneticPr fontId="21"/>
  </si>
  <si>
    <t>申請者住所</t>
    <phoneticPr fontId="21"/>
  </si>
  <si>
    <t>（共同申請者）</t>
    <phoneticPr fontId="21"/>
  </si>
  <si>
    <t>日</t>
    <rPh sb="0" eb="1">
      <t>ニチ</t>
    </rPh>
    <phoneticPr fontId="21"/>
  </si>
  <si>
    <t>月</t>
    <rPh sb="0" eb="1">
      <t>ゲツ</t>
    </rPh>
    <phoneticPr fontId="21"/>
  </si>
  <si>
    <t>令和</t>
    <rPh sb="0" eb="2">
      <t>レイワ</t>
    </rPh>
    <phoneticPr fontId="21"/>
  </si>
  <si>
    <t>円</t>
    <rPh sb="0" eb="1">
      <t>エン</t>
    </rPh>
    <phoneticPr fontId="21"/>
  </si>
  <si>
    <t>年</t>
    <rPh sb="0" eb="1">
      <t>ネン</t>
    </rPh>
    <phoneticPr fontId="21"/>
  </si>
  <si>
    <t>-</t>
    <phoneticPr fontId="21"/>
  </si>
  <si>
    <t>事業計画書</t>
  </si>
  <si>
    <t>１　補助対象事業</t>
  </si>
  <si>
    <t>補助対象設備</t>
  </si>
  <si>
    <t>要綱第５条の該当</t>
  </si>
  <si>
    <t>※　該当する場合、□にチェック（又は■に反転）を入れてください。</t>
  </si>
  <si>
    <t>２　補助対象設備の設置場所</t>
  </si>
  <si>
    <t>設置場所の名称</t>
  </si>
  <si>
    <t>大分類</t>
  </si>
  <si>
    <t>中分類</t>
  </si>
  <si>
    <t>土地所有者</t>
  </si>
  <si>
    <t>建物所有者</t>
  </si>
  <si>
    <t>３　補助対象者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</si>
  <si>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</si>
  <si>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</si>
  <si>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</si>
  <si>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</si>
  <si>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</si>
  <si>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</si>
  <si>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新型コロナウイルス感染症対応地方創生臨時交付金制度要綱別表で定める事業以外の国の補助金又は助成金、その他本補助金と併せて受給することができない補助金等を受給していない。</t>
    <phoneticPr fontId="21"/>
  </si>
  <si>
    <t>設置工事に着手していない。</t>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</si>
  <si>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破産法（平成16年法律第75号）第18条又は第19条に基づく破産手続開始の申立て
　イ　会社更生法（平成14年法律第154号）第17条に基づく更生手続開始の申立て
　ウ　民事再生法（平成11年法律第225号）第21条に基づく再生手続開始の申立て
（４）債務不履行により、所有する資産に対し、仮差押命令、差押命令、保全差押又は競売開始決定がなされていないこと。
（５）県税その他の租税を滞納していないこと。
（６）茨城県が措置する指名停止期間中の者でないこと。
（７）地方自治法施行令（昭和22年政令第16号）第167条の４の規定に該当する者でないこと。
（８）要綱による補助金の交付を受けていないこと。
（９）前号の規定にかかわらず、リース等事業者については、リース等使用者が要綱による補助金の交付を受けていないこと。
（10）関係法令や基準等を遵守すること。</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</si>
  <si>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</si>
  <si>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</si>
  <si>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</si>
  <si>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</si>
  <si>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</si>
  <si>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経費の内訳</t>
  </si>
  <si>
    <t>合　計</t>
  </si>
  <si>
    <t>※　原則、金額は税抜で記入してください。</t>
  </si>
  <si>
    <t>なし</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</si>
  <si>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</si>
  <si>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</si>
  <si>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</si>
  <si>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</si>
  <si>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</si>
  <si>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</si>
  <si>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</si>
  <si>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</si>
  <si>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</si>
  <si>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</si>
  <si>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</si>
  <si>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</si>
  <si>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t>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</si>
  <si>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</si>
  <si>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</si>
  <si>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</si>
  <si>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様式</t>
  </si>
  <si>
    <t>形式</t>
  </si>
  <si>
    <t>チェック</t>
    <phoneticPr fontId="21"/>
  </si>
  <si>
    <t>備考</t>
  </si>
  <si>
    <t>01</t>
    <phoneticPr fontId="21"/>
  </si>
  <si>
    <t>チェックリスト</t>
  </si>
  <si>
    <t>添付1</t>
  </si>
  <si>
    <t>Excel</t>
  </si>
  <si>
    <t>02</t>
    <phoneticPr fontId="21"/>
  </si>
  <si>
    <t>申請者の登記事項証明書（法人）、住民票等（個人）の原本又は写し</t>
  </si>
  <si>
    <t>PDF</t>
    <phoneticPr fontId="21"/>
  </si>
  <si>
    <t>※共同申請者がいる場合は共同申請者分も添付</t>
    <rPh sb="1" eb="6">
      <t>キョウドウシンセイシャ</t>
    </rPh>
    <rPh sb="9" eb="11">
      <t>バアイ</t>
    </rPh>
    <rPh sb="12" eb="18">
      <t>キョウドウシンセイシャブン</t>
    </rPh>
    <rPh sb="19" eb="21">
      <t>テンプ</t>
    </rPh>
    <phoneticPr fontId="21"/>
  </si>
  <si>
    <t>03</t>
    <phoneticPr fontId="21"/>
  </si>
  <si>
    <t>土地又は建物の登記事項証明書の原本又は写し</t>
  </si>
  <si>
    <t>04</t>
  </si>
  <si>
    <t>設備装置の一覧表</t>
  </si>
  <si>
    <t>添付2</t>
    <phoneticPr fontId="21"/>
  </si>
  <si>
    <t>05</t>
  </si>
  <si>
    <t>補助対象設備の図面</t>
    <phoneticPr fontId="21"/>
  </si>
  <si>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</si>
  <si>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</si>
  <si>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</si>
  <si>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</si>
  <si>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</si>
  <si>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</si>
  <si>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</si>
  <si>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</si>
  <si>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</si>
  <si>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</si>
  <si>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</si>
  <si>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</si>
  <si>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</si>
  <si>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</si>
  <si>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経費内訳書</t>
  </si>
  <si>
    <t>添付5</t>
    <phoneticPr fontId="21"/>
  </si>
  <si>
    <t>・以下の場合は、根拠資料を追加添付
【他の補助金等を併用する場合】
【利益等排除が必要な場合】
【補助対象経費に消費税等相当額を含む場合】</t>
    <rPh sb="1" eb="3">
      <t>イカ</t>
    </rPh>
    <rPh sb="4" eb="6">
      <t>バアイ</t>
    </rPh>
    <rPh sb="8" eb="10">
      <t>コンキョ</t>
    </rPh>
    <rPh sb="10" eb="12">
      <t>シリョウ</t>
    </rPh>
    <rPh sb="13" eb="15">
      <t>ツイカ</t>
    </rPh>
    <rPh sb="15" eb="17">
      <t>テンプ</t>
    </rPh>
    <rPh sb="19" eb="20">
      <t>タ</t>
    </rPh>
    <rPh sb="21" eb="25">
      <t>ホジョキントウ</t>
    </rPh>
    <rPh sb="26" eb="28">
      <t>ヘイヨウ</t>
    </rPh>
    <rPh sb="30" eb="32">
      <t>バアイ</t>
    </rPh>
    <rPh sb="49" eb="55">
      <t>ホジョタイショウケイヒ</t>
    </rPh>
    <rPh sb="56" eb="63">
      <t>ショウヒゼイトウソウトウガク</t>
    </rPh>
    <rPh sb="64" eb="65">
      <t>フク</t>
    </rPh>
    <rPh sb="66" eb="68">
      <t>バアイ</t>
    </rPh>
    <phoneticPr fontId="21"/>
  </si>
  <si>
    <t>見積書の写し</t>
  </si>
  <si>
    <t>リース等の契約書（案）及び料金計算書</t>
  </si>
  <si>
    <t>【リース等事業者の場合】に添付</t>
    <rPh sb="13" eb="15">
      <t>テンプ</t>
    </rPh>
    <phoneticPr fontId="21"/>
  </si>
  <si>
    <t>納税証明書の原本又は写し</t>
  </si>
  <si>
    <t>※共同申請者がいる場合は共同申請者分も添付</t>
    <phoneticPr fontId="21"/>
  </si>
  <si>
    <t>共同申請の同意書</t>
    <rPh sb="0" eb="4">
      <t>キョウドウシンセイ</t>
    </rPh>
    <rPh sb="5" eb="8">
      <t>ドウイショ</t>
    </rPh>
    <phoneticPr fontId="21"/>
  </si>
  <si>
    <t>添付6</t>
    <rPh sb="0" eb="2">
      <t>テンプ</t>
    </rPh>
    <phoneticPr fontId="21"/>
  </si>
  <si>
    <t>【共同申請者がいる場合】に添付</t>
    <rPh sb="1" eb="6">
      <t>キョウドウシンセイシャ</t>
    </rPh>
    <phoneticPr fontId="21"/>
  </si>
  <si>
    <t>設備設置の同意書</t>
  </si>
  <si>
    <t>添付7</t>
    <phoneticPr fontId="21"/>
  </si>
  <si>
    <t>【補助対象設備の設置場所の所有者が申請者（リース等使用者）と異なる場合】に添付</t>
    <rPh sb="1" eb="7">
      <t>ホジョタイショウセツビ</t>
    </rPh>
    <rPh sb="8" eb="12">
      <t>セッチバショ</t>
    </rPh>
    <rPh sb="17" eb="20">
      <t>シンセイシャ</t>
    </rPh>
    <rPh sb="37" eb="39">
      <t>テンプ</t>
    </rPh>
    <phoneticPr fontId="21"/>
  </si>
  <si>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</si>
  <si>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</si>
  <si>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</si>
  <si>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</si>
  <si>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</si>
  <si>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</si>
  <si>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</si>
  <si>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</si>
  <si>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</si>
  <si>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</si>
  <si>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</si>
  <si>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</si>
  <si>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</si>
  <si>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</si>
  <si>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</si>
  <si>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</si>
  <si>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</si>
  <si>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</si>
  <si>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</si>
  <si>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</si>
  <si>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</si>
  <si>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</si>
  <si>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</si>
  <si>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</si>
  <si>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</si>
  <si>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</si>
  <si>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</si>
  <si>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</si>
  <si>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例えば、直近の消費電力量が記載された書類がR4年7月の場合は、R3年8月からR4年7月について記入してください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</si>
  <si>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</si>
  <si>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</si>
  <si>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</si>
  <si>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</si>
  <si>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</si>
  <si>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</si>
  <si>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</si>
  <si>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</si>
  <si>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</si>
  <si>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</si>
  <si>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</si>
  <si>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</si>
  <si>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</si>
  <si>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</si>
  <si>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</si>
  <si>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</si>
  <si>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</si>
  <si>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</si>
  <si>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</si>
  <si>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</si>
  <si>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</si>
  <si>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</si>
  <si>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</si>
  <si>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</si>
  <si>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</si>
  <si>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</si>
  <si>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</si>
  <si>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</si>
  <si>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</si>
  <si>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蓄電容量の上限（kWh）</t>
    <rPh sb="0" eb="4">
      <t>チクデンヨウリョウ</t>
    </rPh>
    <rPh sb="5" eb="7">
      <t>ジョウゲン</t>
    </rPh>
    <phoneticPr fontId="21"/>
  </si>
  <si>
    <t>※リストから該当する設備利用率を選択してください。</t>
    <rPh sb="6" eb="8">
      <t>ガイトウ</t>
    </rPh>
    <rPh sb="10" eb="15">
      <t>セツビリヨウリツ</t>
    </rPh>
    <rPh sb="16" eb="18">
      <t>センタク</t>
    </rPh>
    <phoneticPr fontId="21"/>
  </si>
  <si>
    <t>蓄電容量の上限＝発電出力×８ｈ×設備利用率（自動計算なので入力不要です）</t>
    <rPh sb="0" eb="4">
      <t>チクデンヨウリョウ</t>
    </rPh>
    <rPh sb="5" eb="7">
      <t>ジョウゲン</t>
    </rPh>
    <rPh sb="8" eb="12">
      <t>ハツデンシュツリョク</t>
    </rPh>
    <rPh sb="16" eb="21">
      <t>セツビリヨウリツ</t>
    </rPh>
    <rPh sb="22" eb="26">
      <t>ジドウケイサン</t>
    </rPh>
    <rPh sb="29" eb="33">
      <t>ニュウリョクフヨウ</t>
    </rPh>
    <phoneticPr fontId="21"/>
  </si>
  <si>
    <t>※「上限を超えています」と表示された場合、補助額の算定は上限の蓄電容量で行います。</t>
    <rPh sb="2" eb="4">
      <t>ジョウゲン</t>
    </rPh>
    <rPh sb="5" eb="6">
      <t>コ</t>
    </rPh>
    <rPh sb="13" eb="15">
      <t>ヒョウジ</t>
    </rPh>
    <rPh sb="18" eb="20">
      <t>バアイ</t>
    </rPh>
    <rPh sb="21" eb="24">
      <t>ホジョガク</t>
    </rPh>
    <rPh sb="25" eb="27">
      <t>サンテイ</t>
    </rPh>
    <rPh sb="28" eb="30">
      <t>ジョウゲン</t>
    </rPh>
    <rPh sb="31" eb="35">
      <t>チクデンヨウリョウ</t>
    </rPh>
    <rPh sb="36" eb="37">
      <t>オコナ</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</si>
  <si>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</si>
  <si>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</si>
  <si>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</si>
  <si>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</si>
  <si>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</si>
  <si>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</si>
  <si>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</si>
  <si>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</si>
  <si>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</si>
  <si>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補足説明（蓄電池の活用計画（時間帯や消費場所）、負荷に対する容量の妥当性等を記載）</t>
    <rPh sb="0" eb="4">
      <t>ホソクセツメイ</t>
    </rPh>
    <rPh sb="5" eb="8">
      <t>チクデンチ</t>
    </rPh>
    <rPh sb="9" eb="13">
      <t>カツヨウケイカク</t>
    </rPh>
    <rPh sb="14" eb="17">
      <t>ジカンタイ</t>
    </rPh>
    <rPh sb="18" eb="20">
      <t>ショウヒ</t>
    </rPh>
    <rPh sb="20" eb="22">
      <t>バショ</t>
    </rPh>
    <rPh sb="24" eb="26">
      <t>フカ</t>
    </rPh>
    <rPh sb="27" eb="28">
      <t>タイ</t>
    </rPh>
    <rPh sb="30" eb="32">
      <t>ヨウリョウ</t>
    </rPh>
    <rPh sb="33" eb="36">
      <t>ダトウセイ</t>
    </rPh>
    <rPh sb="36" eb="37">
      <t>トウ</t>
    </rPh>
    <rPh sb="38" eb="40">
      <t>キサイ</t>
    </rPh>
    <phoneticPr fontId="21"/>
  </si>
  <si>
    <t>消費電力量の内訳（kWh）の合計やピークカット効果の数値をもとに、蓄電容量の積算の考え方を説明してください</t>
    <rPh sb="0" eb="5">
      <t>ショウヒデンリョクリョウ</t>
    </rPh>
    <rPh sb="6" eb="8">
      <t>ウチワケ</t>
    </rPh>
    <rPh sb="14" eb="16">
      <t>ゴウケイ</t>
    </rPh>
    <rPh sb="23" eb="25">
      <t>コウカ</t>
    </rPh>
    <rPh sb="26" eb="28">
      <t>スウチ</t>
    </rPh>
    <rPh sb="33" eb="37">
      <t>チクデンヨウリョウ</t>
    </rPh>
    <rPh sb="38" eb="40">
      <t>セキサン</t>
    </rPh>
    <rPh sb="41" eb="42">
      <t>カンガ</t>
    </rPh>
    <rPh sb="43" eb="44">
      <t>カタ</t>
    </rPh>
    <rPh sb="45" eb="47">
      <t>セツメイ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</si>
  <si>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</si>
  <si>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</si>
  <si>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</si>
  <si>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</si>
  <si>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</si>
  <si>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</si>
  <si>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円　　・・・　　発電出力×12万円/kW（上限：1億2,000万円）</t>
    <rPh sb="0" eb="1">
      <t>エン</t>
    </rPh>
    <rPh sb="21" eb="23">
      <t>ジョウゲン</t>
    </rPh>
    <rPh sb="25" eb="26">
      <t>オク</t>
    </rPh>
    <rPh sb="31" eb="33">
      <t>マンエン</t>
    </rPh>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</si>
  <si>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</si>
  <si>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</si>
  <si>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③</t>
    <phoneticPr fontId="21"/>
  </si>
  <si>
    <t>円　　・・・　　補助対象経費（税抜）－他の補助金等の額（千円未満切り捨て）</t>
    <rPh sb="0" eb="1">
      <t>エン</t>
    </rPh>
    <rPh sb="8" eb="12">
      <t>ホジョタイショウ</t>
    </rPh>
    <rPh sb="12" eb="14">
      <t>ケイヒ</t>
    </rPh>
    <rPh sb="15" eb="17">
      <t>ゼイヌ</t>
    </rPh>
    <rPh sb="19" eb="20">
      <t>タ</t>
    </rPh>
    <rPh sb="21" eb="25">
      <t>ホジョキントウ</t>
    </rPh>
    <rPh sb="26" eb="27">
      <t>ガク</t>
    </rPh>
    <phoneticPr fontId="21"/>
  </si>
  <si>
    <t>他の補助金等の併用額</t>
    <rPh sb="7" eb="9">
      <t>ヘイヨウ</t>
    </rPh>
    <rPh sb="9" eb="10">
      <t>ガク</t>
    </rPh>
    <phoneticPr fontId="21"/>
  </si>
  <si>
    <t>円　　・・・　　交付決定（予定）又は交付された額</t>
    <rPh sb="0" eb="1">
      <t>エン</t>
    </rPh>
    <rPh sb="8" eb="12">
      <t>コウフケッテイ</t>
    </rPh>
    <rPh sb="13" eb="15">
      <t>ヨテイ</t>
    </rPh>
    <rPh sb="16" eb="17">
      <t>マタ</t>
    </rPh>
    <rPh sb="18" eb="20">
      <t>コウフ</t>
    </rPh>
    <rPh sb="23" eb="24">
      <t>ガク</t>
    </rPh>
    <phoneticPr fontId="21"/>
  </si>
  <si>
    <t>他の補助金等を併用しない、又は交付決定前の場合は「0」を入力してください</t>
    <rPh sb="0" eb="1">
      <t>タ</t>
    </rPh>
    <rPh sb="2" eb="6">
      <t>ホジョキントウ</t>
    </rPh>
    <rPh sb="7" eb="9">
      <t>ヘイヨウ</t>
    </rPh>
    <rPh sb="13" eb="14">
      <t>マタ</t>
    </rPh>
    <rPh sb="15" eb="20">
      <t>コウフケッテイマエ</t>
    </rPh>
    <rPh sb="21" eb="23">
      <t>バアイ</t>
    </rPh>
    <rPh sb="28" eb="30">
      <t>ニュウリョク</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</si>
  <si>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</si>
  <si>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</si>
  <si>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</si>
  <si>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</si>
  <si>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</si>
  <si>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</si>
  <si>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</si>
  <si>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</si>
  <si>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</si>
  <si>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</si>
  <si>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</si>
  <si>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</si>
  <si>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</si>
  <si>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</si>
  <si>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</si>
  <si>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</si>
  <si>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</si>
  <si>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</si>
  <si>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</si>
  <si>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</si>
  <si>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</si>
  <si>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</si>
  <si>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</si>
  <si>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円　　・・・　　蓄電容量×9万円/kW</t>
    <rPh sb="0" eb="1">
      <t>エン</t>
    </rPh>
    <rPh sb="8" eb="12">
      <t>チクデンヨウリョウ</t>
    </rPh>
    <phoneticPr fontId="21"/>
  </si>
  <si>
    <t>自家消費型太陽光発電設備</t>
    <rPh sb="0" eb="5">
      <t>ジカショウヒガタ</t>
    </rPh>
    <rPh sb="5" eb="12">
      <t>タイヨウコウハツデンセツビ</t>
    </rPh>
    <phoneticPr fontId="21"/>
  </si>
  <si>
    <t>申請書・添付書類</t>
    <rPh sb="0" eb="3">
      <t>シンセイショ</t>
    </rPh>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</si>
  <si>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</si>
  <si>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</si>
  <si>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</si>
  <si>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</si>
  <si>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</si>
  <si>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中小企業資金融資制度に基づく融資及び茨城県環境保全資金融資制度に基づく利子補給の利用予定</t>
    <phoneticPr fontId="21"/>
  </si>
  <si>
    <t>業種分類（中分類）</t>
    <rPh sb="0" eb="2">
      <t>ギョウシュ</t>
    </rPh>
    <rPh sb="2" eb="4">
      <t>ブンルイ</t>
    </rPh>
    <rPh sb="5" eb="8">
      <t>チュウブンルイ</t>
    </rPh>
    <phoneticPr fontId="21"/>
  </si>
  <si>
    <t>農業</t>
    <phoneticPr fontId="21"/>
  </si>
  <si>
    <t>林業</t>
  </si>
  <si>
    <t>漁業</t>
    <phoneticPr fontId="21"/>
  </si>
  <si>
    <t>水産養殖業</t>
  </si>
  <si>
    <t>鉱業，採石業，砂利採取業</t>
  </si>
  <si>
    <t>総合工事業</t>
  </si>
  <si>
    <t>職別工事業</t>
    <phoneticPr fontId="21"/>
  </si>
  <si>
    <t>設備工事業</t>
  </si>
  <si>
    <t>食料品製造業</t>
  </si>
  <si>
    <t>飲料・たばこ・飼料製造業</t>
  </si>
  <si>
    <t>繊維工業</t>
  </si>
  <si>
    <t>木材・木製品製造業</t>
    <phoneticPr fontId="21"/>
  </si>
  <si>
    <t>家具・装備品製造業</t>
  </si>
  <si>
    <t>パルプ・紙・紙加工品製造業</t>
  </si>
  <si>
    <t>印刷・同関連業</t>
  </si>
  <si>
    <t>化学工業</t>
  </si>
  <si>
    <t>石油製品・石炭製品製造業</t>
  </si>
  <si>
    <t>プラスチック製品製造業</t>
    <phoneticPr fontId="21"/>
  </si>
  <si>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</si>
  <si>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</si>
  <si>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</si>
  <si>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</si>
  <si>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</si>
  <si>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</si>
  <si>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</si>
  <si>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</si>
  <si>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</si>
  <si>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</si>
  <si>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</si>
  <si>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</si>
  <si>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</si>
  <si>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</si>
  <si>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</si>
  <si>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</si>
  <si>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</si>
  <si>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</si>
  <si>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</si>
  <si>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</si>
  <si>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</si>
  <si>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</si>
  <si>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</si>
  <si>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</si>
  <si>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</si>
  <si>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</si>
  <si>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</si>
  <si>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</si>
  <si>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</si>
  <si>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</si>
  <si>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</si>
  <si>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phoneticPr fontId="21"/>
  </si>
  <si>
    <t>繊維・衣服等卸売業</t>
  </si>
  <si>
    <t>飲食料品卸売業</t>
  </si>
  <si>
    <t>建築材料，鉱物・金属材料等卸売業</t>
    <phoneticPr fontId="21"/>
  </si>
  <si>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</si>
  <si>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</si>
  <si>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</si>
  <si>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</si>
  <si>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</si>
  <si>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</si>
  <si>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</si>
  <si>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</si>
  <si>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</si>
  <si>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</si>
  <si>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</si>
  <si>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phoneticPr fontId="21"/>
  </si>
  <si>
    <t>補助的金融業等</t>
  </si>
  <si>
    <t>保険業</t>
    <phoneticPr fontId="21"/>
  </si>
  <si>
    <t>不動産取引業</t>
  </si>
  <si>
    <t>不動産賃貸業・管理業</t>
  </si>
  <si>
    <t>物品賃貸業</t>
  </si>
  <si>
    <t>学術・開発研究機関</t>
  </si>
  <si>
    <t>専門サービス業</t>
    <phoneticPr fontId="21"/>
  </si>
  <si>
    <t>広告業</t>
  </si>
  <si>
    <t>技術サービス業</t>
    <phoneticPr fontId="21"/>
  </si>
  <si>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</si>
  <si>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</si>
  <si>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</si>
  <si>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</si>
  <si>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</si>
  <si>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</si>
  <si>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</si>
  <si>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</si>
  <si>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</si>
  <si>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</si>
  <si>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</si>
  <si>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</si>
  <si>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</si>
  <si>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</si>
  <si>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</si>
  <si>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t>
    <phoneticPr fontId="21"/>
  </si>
  <si>
    <t>職業紹介・労働者派遣業</t>
  </si>
  <si>
    <t>その他の事業サービス業</t>
  </si>
  <si>
    <t>政治・経済・文化団体</t>
  </si>
  <si>
    <t>宗教</t>
  </si>
  <si>
    <t>その他のサービス業</t>
  </si>
  <si>
    <t>外国公務</t>
  </si>
  <si>
    <t>国家公務</t>
  </si>
  <si>
    <t>地方公務</t>
  </si>
  <si>
    <t>分類不能の産業</t>
    <rPh sb="0" eb="2">
      <t>ブンルイ</t>
    </rPh>
    <rPh sb="2" eb="4">
      <t>フノウ</t>
    </rPh>
    <rPh sb="5" eb="7">
      <t>サンギョウ</t>
    </rPh>
    <phoneticPr fontId="21"/>
  </si>
  <si>
    <t>業種分類（大分類）</t>
    <rPh sb="0" eb="2">
      <t>ギョウシュ</t>
    </rPh>
    <rPh sb="2" eb="4">
      <t>ブンルイ</t>
    </rPh>
    <rPh sb="5" eb="6">
      <t>ダイ</t>
    </rPh>
    <rPh sb="6" eb="8">
      <t>ブンルイ</t>
    </rPh>
    <phoneticPr fontId="21"/>
  </si>
  <si>
    <t>A</t>
    <phoneticPr fontId="21"/>
  </si>
  <si>
    <t>農業、林業</t>
    <rPh sb="0" eb="2">
      <t>ノウギョウ</t>
    </rPh>
    <rPh sb="3" eb="5">
      <t>リンギョウ</t>
    </rPh>
    <phoneticPr fontId="21"/>
  </si>
  <si>
    <t>B</t>
  </si>
  <si>
    <t>漁業</t>
  </si>
  <si>
    <t>C</t>
  </si>
  <si>
    <t>鉱業、採石業、砂利採取業</t>
  </si>
  <si>
    <t>D</t>
    <phoneticPr fontId="21"/>
  </si>
  <si>
    <t>建設業</t>
    <rPh sb="0" eb="3">
      <t>ケンセツギョウ</t>
    </rPh>
    <phoneticPr fontId="21"/>
  </si>
  <si>
    <t>E</t>
    <phoneticPr fontId="21"/>
  </si>
  <si>
    <t>製造業</t>
    <rPh sb="0" eb="3">
      <t>セイゾウギョウ</t>
    </rPh>
    <phoneticPr fontId="21"/>
  </si>
  <si>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</si>
  <si>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</si>
  <si>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</si>
  <si>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</si>
  <si>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</si>
  <si>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</si>
  <si>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</si>
  <si>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</si>
  <si>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</si>
  <si>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</si>
  <si>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</si>
  <si>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</si>
  <si>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</si>
  <si>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</si>
  <si>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</si>
  <si>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</si>
  <si>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</si>
  <si>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</si>
  <si>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</si>
  <si>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</si>
  <si>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</si>
  <si>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</si>
  <si>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</si>
  <si>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</si>
  <si>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</si>
  <si>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phoneticPr fontId="21"/>
  </si>
  <si>
    <t>S</t>
  </si>
  <si>
    <t>公務（他に分類されるものを除く）</t>
  </si>
  <si>
    <t>T</t>
  </si>
  <si>
    <t>分類不能の産業</t>
  </si>
  <si>
    <t>日本産業分類</t>
    <rPh sb="0" eb="6">
      <t>ニホンサンギョウブンルイ</t>
    </rPh>
    <phoneticPr fontId="21"/>
  </si>
  <si>
    <t>所在地</t>
    <phoneticPr fontId="21"/>
  </si>
  <si>
    <t>要綱第４条の該当</t>
    <phoneticPr fontId="21"/>
  </si>
  <si>
    <t>予定額（</t>
    <rPh sb="0" eb="3">
      <t>ヨテイガク</t>
    </rPh>
    <phoneticPr fontId="21"/>
  </si>
  <si>
    <t>円）</t>
    <rPh sb="0" eb="1">
      <t>エン</t>
    </rPh>
    <phoneticPr fontId="21"/>
  </si>
  <si>
    <t>４　資金調達</t>
    <rPh sb="2" eb="6">
      <t>シキンチョウタツ</t>
    </rPh>
    <phoneticPr fontId="21"/>
  </si>
  <si>
    <t>別紙１</t>
    <rPh sb="0" eb="2">
      <t>ベッシ</t>
    </rPh>
    <phoneticPr fontId="21"/>
  </si>
  <si>
    <t>５　補助対象設備</t>
  </si>
  <si>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</si>
  <si>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</si>
  <si>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</si>
  <si>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</si>
  <si>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６　補助対象経費</t>
  </si>
  <si>
    <t>上記以外からの調達</t>
  </si>
  <si>
    <t>８　自家消費の見込み</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</si>
  <si>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</si>
  <si>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</si>
  <si>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</si>
  <si>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</si>
  <si>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</si>
  <si>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あり</t>
    <phoneticPr fontId="21"/>
  </si>
  <si>
    <t>（</t>
    <phoneticPr fontId="21"/>
  </si>
  <si>
    <t>）</t>
    <phoneticPr fontId="21"/>
  </si>
  <si>
    <t>補助対象設備の
調達方法</t>
    <rPh sb="8" eb="12">
      <t>チョウタツホウホウ</t>
    </rPh>
    <phoneticPr fontId="21"/>
  </si>
  <si>
    <t>他の補助金等の
併用予定</t>
    <rPh sb="8" eb="12">
      <t>ヘイヨウヨテイ</t>
    </rPh>
    <phoneticPr fontId="21"/>
  </si>
  <si>
    <t>）kW×12万円</t>
    <phoneticPr fontId="21"/>
  </si>
  <si>
    <t>）kWh×９万円</t>
    <phoneticPr fontId="21"/>
  </si>
  <si>
    <t>蓄電容量（</t>
    <phoneticPr fontId="21"/>
  </si>
  <si>
    <t>発電出力（</t>
    <phoneticPr fontId="21"/>
  </si>
  <si>
    <t>（法人にあっては、その代表者の氏名）</t>
    <phoneticPr fontId="21"/>
  </si>
  <si>
    <t>添付３から自動入力されます</t>
    <rPh sb="0" eb="2">
      <t>テンプ</t>
    </rPh>
    <rPh sb="5" eb="7">
      <t>ジドウ</t>
    </rPh>
    <rPh sb="7" eb="9">
      <t>ニュウリョク</t>
    </rPh>
    <phoneticPr fontId="21"/>
  </si>
  <si>
    <t>添付５から自動入力されます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</si>
  <si>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</si>
  <si>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</si>
  <si>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</si>
  <si>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</si>
  <si>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</si>
  <si>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</si>
  <si>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</si>
  <si>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</si>
  <si>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</si>
  <si>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</si>
  <si>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</si>
  <si>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</si>
  <si>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</si>
  <si>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</si>
  <si>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</si>
  <si>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</si>
  <si>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</si>
  <si>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</si>
  <si>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</si>
  <si>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</si>
  <si>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</si>
  <si>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</si>
  <si>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</si>
  <si>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太陽電池モジュール</t>
    <rPh sb="0" eb="4">
      <t>タイヨウデンチ</t>
    </rPh>
    <phoneticPr fontId="21"/>
  </si>
  <si>
    <t>パワーコンディショナー</t>
    <phoneticPr fontId="21"/>
  </si>
  <si>
    <t>受付番号
（内部用）</t>
    <rPh sb="0" eb="2">
      <t>ウケツケ</t>
    </rPh>
    <rPh sb="2" eb="4">
      <t>バンゴウ</t>
    </rPh>
    <rPh sb="6" eb="9">
      <t>ナイブヨウ</t>
    </rPh>
    <phoneticPr fontId="1"/>
  </si>
  <si>
    <t>管理番号</t>
    <rPh sb="0" eb="4">
      <t>カンリバンゴウ</t>
    </rPh>
    <phoneticPr fontId="1"/>
  </si>
  <si>
    <t>受付日</t>
    <rPh sb="0" eb="2">
      <t>ウケツケ</t>
    </rPh>
    <rPh sb="2" eb="3">
      <t>ビ</t>
    </rPh>
    <phoneticPr fontId="1"/>
  </si>
  <si>
    <t>受信時刻
（最終）</t>
    <rPh sb="0" eb="2">
      <t>ジュシン</t>
    </rPh>
    <rPh sb="2" eb="4">
      <t>ジコク</t>
    </rPh>
    <rPh sb="6" eb="8">
      <t>サイシュウ</t>
    </rPh>
    <phoneticPr fontId="1"/>
  </si>
  <si>
    <t>受付方法</t>
    <rPh sb="0" eb="4">
      <t>ウケツケホウホウ</t>
    </rPh>
    <phoneticPr fontId="1"/>
  </si>
  <si>
    <t>申請者</t>
    <rPh sb="0" eb="3">
      <t>シンセイシャ</t>
    </rPh>
    <phoneticPr fontId="1"/>
  </si>
  <si>
    <t>住所</t>
    <rPh sb="0" eb="2">
      <t>ジュウショ</t>
    </rPh>
    <phoneticPr fontId="1"/>
  </si>
  <si>
    <t>代表者職</t>
    <rPh sb="0" eb="3">
      <t>ダイヒョウシャ</t>
    </rPh>
    <rPh sb="3" eb="4">
      <t>ショク</t>
    </rPh>
    <phoneticPr fontId="1"/>
  </si>
  <si>
    <t>氏名</t>
  </si>
  <si>
    <t>共同申請者
住所</t>
    <rPh sb="6" eb="8">
      <t>ジュウショ</t>
    </rPh>
    <phoneticPr fontId="1"/>
  </si>
  <si>
    <t>共同申請者氏名</t>
    <rPh sb="5" eb="7">
      <t>シメイ</t>
    </rPh>
    <phoneticPr fontId="1"/>
  </si>
  <si>
    <t>共同申請者法人代表者氏名</t>
    <rPh sb="0" eb="2">
      <t>キョウドウ</t>
    </rPh>
    <rPh sb="2" eb="5">
      <t>シンセイシャ</t>
    </rPh>
    <rPh sb="5" eb="7">
      <t>ホウジン</t>
    </rPh>
    <rPh sb="7" eb="10">
      <t>ダイヒョウシャ</t>
    </rPh>
    <rPh sb="10" eb="12">
      <t>シメイ</t>
    </rPh>
    <phoneticPr fontId="1"/>
  </si>
  <si>
    <t>kWh</t>
    <phoneticPr fontId="21"/>
  </si>
  <si>
    <t>併用予定がある場合はこちらにチェックし、括弧内に補助金制度の名称を記入</t>
    <rPh sb="0" eb="2">
      <t>ヘイヨウ</t>
    </rPh>
    <rPh sb="2" eb="4">
      <t>ヨテイ</t>
    </rPh>
    <rPh sb="7" eb="9">
      <t>バアイ</t>
    </rPh>
    <rPh sb="20" eb="22">
      <t>カッコ</t>
    </rPh>
    <rPh sb="22" eb="23">
      <t>ナイ</t>
    </rPh>
    <rPh sb="24" eb="27">
      <t>ホジョキン</t>
    </rPh>
    <rPh sb="27" eb="29">
      <t>セイド</t>
    </rPh>
    <rPh sb="30" eb="32">
      <t>メイショウ</t>
    </rPh>
    <rPh sb="33" eb="35">
      <t>キニュウ</t>
    </rPh>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</si>
  <si>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</si>
  <si>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</si>
  <si>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</si>
  <si>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</si>
  <si>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</si>
  <si>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</si>
  <si>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</si>
  <si>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</si>
  <si>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</si>
  <si>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</si>
  <si>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</si>
  <si>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</si>
  <si>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合計</t>
    <rPh sb="0" eb="2">
      <t>ゴウケイ</t>
    </rPh>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</si>
  <si>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</si>
  <si>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</si>
  <si>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７　補助額の算出</t>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</si>
  <si>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</si>
  <si>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</si>
  <si>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</si>
  <si>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</si>
  <si>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</si>
  <si>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</si>
  <si>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</si>
  <si>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</si>
  <si>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該当する場合のみ額を記入</t>
    <rPh sb="0" eb="2">
      <t>ガイトウ</t>
    </rPh>
    <rPh sb="4" eb="6">
      <t>バアイ</t>
    </rPh>
    <rPh sb="8" eb="9">
      <t>ガク</t>
    </rPh>
    <rPh sb="10" eb="12">
      <t>キニュウ</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</si>
  <si>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</si>
  <si>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</si>
  <si>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kWh　　　※蓄電容量の上限</t>
    <phoneticPr fontId="21"/>
  </si>
  <si>
    <t>kWh</t>
    <phoneticPr fontId="21"/>
  </si>
  <si>
    <t>様式３（第11条関係）</t>
  </si>
  <si>
    <t>変更（中止・廃止）の理由</t>
  </si>
  <si>
    <t>変更（中止・廃止）の生じた年月日</t>
  </si>
  <si>
    <t>（補助事業者）</t>
    <rPh sb="1" eb="6">
      <t>ホジョジギョウシャ</t>
    </rPh>
    <phoneticPr fontId="21"/>
  </si>
  <si>
    <t>月</t>
    <rPh sb="0" eb="1">
      <t>ガツ</t>
    </rPh>
    <phoneticPr fontId="21"/>
  </si>
  <si>
    <t>日付け環政第</t>
    <rPh sb="0" eb="1">
      <t>ニチ</t>
    </rPh>
    <rPh sb="1" eb="2">
      <t>ヅ</t>
    </rPh>
    <rPh sb="3" eb="5">
      <t>カンセイ</t>
    </rPh>
    <rPh sb="5" eb="6">
      <t>ダイ</t>
    </rPh>
    <phoneticPr fontId="21"/>
  </si>
  <si>
    <t>いばらきエネルギーシフト促進事業補助金交付要綱第11条第１項の規定により承認を申請します。</t>
    <phoneticPr fontId="21"/>
  </si>
  <si>
    <t>変更（中止・廃止）の内容</t>
    <phoneticPr fontId="21"/>
  </si>
  <si>
    <t>新</t>
    <rPh sb="0" eb="1">
      <t>シン</t>
    </rPh>
    <phoneticPr fontId="21"/>
  </si>
  <si>
    <t>補助対象経費</t>
    <rPh sb="0" eb="6">
      <t>ホジョタイショウケイヒ</t>
    </rPh>
    <phoneticPr fontId="21"/>
  </si>
  <si>
    <t>補助対象設備</t>
    <rPh sb="0" eb="6">
      <t>ホジョタイショウセツビ</t>
    </rPh>
    <phoneticPr fontId="21"/>
  </si>
  <si>
    <t>参考様式（第11条関係）</t>
    <rPh sb="0" eb="4">
      <t>サンコウヨウシキ</t>
    </rPh>
    <rPh sb="5" eb="6">
      <t>ダイ</t>
    </rPh>
    <rPh sb="8" eb="9">
      <t>ジョウ</t>
    </rPh>
    <rPh sb="9" eb="11">
      <t>カンケイ</t>
    </rPh>
    <phoneticPr fontId="21"/>
  </si>
  <si>
    <t>変更内容</t>
    <rPh sb="0" eb="4">
      <t>ヘンコウナイヨウ</t>
    </rPh>
    <phoneticPr fontId="21"/>
  </si>
  <si>
    <t>旧</t>
    <rPh sb="0" eb="1">
      <t>キュウ</t>
    </rPh>
    <phoneticPr fontId="21"/>
  </si>
  <si>
    <t>補助金交付申請額
・補助金所要額</t>
    <rPh sb="0" eb="3">
      <t>ホジョキン</t>
    </rPh>
    <rPh sb="3" eb="8">
      <t>コウフシンセイガク</t>
    </rPh>
    <rPh sb="10" eb="13">
      <t>ホジョキン</t>
    </rPh>
    <rPh sb="13" eb="16">
      <t>ショヨウガク</t>
    </rPh>
    <phoneticPr fontId="21"/>
  </si>
  <si>
    <t>（増減分）</t>
    <rPh sb="1" eb="3">
      <t>ゾウゲン</t>
    </rPh>
    <rPh sb="3" eb="4">
      <t>ブン</t>
    </rPh>
    <rPh sb="4" eb="5">
      <t>ヘンブン</t>
    </rPh>
    <phoneticPr fontId="21"/>
  </si>
  <si>
    <t>（内訳）太陽光</t>
    <rPh sb="1" eb="3">
      <t>ウチワケ</t>
    </rPh>
    <rPh sb="4" eb="7">
      <t>タイヨウコウ</t>
    </rPh>
    <phoneticPr fontId="21"/>
  </si>
  <si>
    <t>（内訳）蓄電池</t>
    <rPh sb="1" eb="3">
      <t>ウチワケ</t>
    </rPh>
    <rPh sb="4" eb="7">
      <t>チクデンチ</t>
    </rPh>
    <phoneticPr fontId="21"/>
  </si>
  <si>
    <t>円</t>
    <phoneticPr fontId="21"/>
  </si>
  <si>
    <t>（増減分）</t>
    <rPh sb="1" eb="3">
      <t>ゾウゲン</t>
    </rPh>
    <rPh sb="3" eb="4">
      <t>ブン</t>
    </rPh>
    <phoneticPr fontId="21"/>
  </si>
  <si>
    <t>その他</t>
    <rPh sb="2" eb="3">
      <t>タ</t>
    </rPh>
    <phoneticPr fontId="21"/>
  </si>
  <si>
    <t>水色のセルは添付２から自動入力されます</t>
    <rPh sb="0" eb="2">
      <t>ミズイロ</t>
    </rPh>
    <rPh sb="6" eb="8">
      <t>テンプ</t>
    </rPh>
    <rPh sb="11" eb="13">
      <t>ジドウ</t>
    </rPh>
    <rPh sb="13" eb="15">
      <t>ニュウリョク</t>
    </rPh>
    <phoneticPr fontId="21"/>
  </si>
  <si>
    <t>水色のセルは添付５（太陽光・蓄電池）から自動入力されます</t>
    <rPh sb="0" eb="2">
      <t>ミズイロ</t>
    </rPh>
    <rPh sb="6" eb="8">
      <t>テンプ</t>
    </rPh>
    <rPh sb="10" eb="13">
      <t>タイヨウコウ</t>
    </rPh>
    <rPh sb="14" eb="17">
      <t>チクデンチ</t>
    </rPh>
    <rPh sb="20" eb="22">
      <t>ジドウ</t>
    </rPh>
    <rPh sb="22" eb="24">
      <t>ニュウリョク</t>
    </rPh>
    <phoneticPr fontId="21"/>
  </si>
  <si>
    <t>補助対象事業の変更内容に係る報告書</t>
    <rPh sb="0" eb="6">
      <t>ホジョタイショウジギョウ</t>
    </rPh>
    <rPh sb="7" eb="9">
      <t>ヘンコウ</t>
    </rPh>
    <rPh sb="9" eb="11">
      <t>ナイヨウ</t>
    </rPh>
    <rPh sb="12" eb="13">
      <t>カカ</t>
    </rPh>
    <rPh sb="14" eb="17">
      <t>ホウコクショ</t>
    </rPh>
    <phoneticPr fontId="21"/>
  </si>
  <si>
    <t>■新旧対照表</t>
    <rPh sb="1" eb="6">
      <t>シンキュウタイショウヒョウ</t>
    </rPh>
    <phoneticPr fontId="21"/>
  </si>
  <si>
    <t>蓄電容量</t>
    <rPh sb="0" eb="2">
      <t>チクデン</t>
    </rPh>
    <rPh sb="2" eb="4">
      <t>ヨウリョウ</t>
    </rPh>
    <phoneticPr fontId="21"/>
  </si>
  <si>
    <t>水色のセルは添付５（太陽光・蓄電池）から自動入力されます。
交付決定額を上回る金額とすることはできません。</t>
    <rPh sb="0" eb="2">
      <t>ミズイロ</t>
    </rPh>
    <rPh sb="6" eb="8">
      <t>テンプ</t>
    </rPh>
    <rPh sb="10" eb="13">
      <t>タイヨウコウ</t>
    </rPh>
    <rPh sb="14" eb="17">
      <t>チクデンチ</t>
    </rPh>
    <rPh sb="20" eb="22">
      <t>ジドウ</t>
    </rPh>
    <rPh sb="22" eb="24">
      <t>ニュウリョク</t>
    </rPh>
    <phoneticPr fontId="21"/>
  </si>
  <si>
    <t>■交付決定額</t>
    <rPh sb="1" eb="6">
      <t>コウフケッテイガク</t>
    </rPh>
    <phoneticPr fontId="21"/>
  </si>
  <si>
    <t>円</t>
    <rPh sb="0" eb="1">
      <t>エン</t>
    </rPh>
    <phoneticPr fontId="21"/>
  </si>
  <si>
    <t>役職と氏名を分けて記載願います。</t>
    <rPh sb="0" eb="2">
      <t>ヤクショク</t>
    </rPh>
    <rPh sb="3" eb="5">
      <t>シメイ</t>
    </rPh>
    <rPh sb="6" eb="7">
      <t>ワ</t>
    </rPh>
    <rPh sb="9" eb="12">
      <t>キサイネガ</t>
    </rPh>
    <phoneticPr fontId="21"/>
  </si>
  <si>
    <t>画像ﾃﾞｰﾀ</t>
    <phoneticPr fontId="21"/>
  </si>
  <si>
    <t>【補助対象設備に蓄電池を含む場合】に添付</t>
    <rPh sb="1" eb="7">
      <t>ホジョタイショウセツビ</t>
    </rPh>
    <rPh sb="8" eb="11">
      <t>チクデンチ</t>
    </rPh>
    <rPh sb="12" eb="13">
      <t>フク</t>
    </rPh>
    <rPh sb="14" eb="16">
      <t>バアイ</t>
    </rPh>
    <phoneticPr fontId="21"/>
  </si>
  <si>
    <t>様式3</t>
    <phoneticPr fontId="21"/>
  </si>
  <si>
    <t>交付変更承認申請書</t>
    <rPh sb="0" eb="2">
      <t>コウフ</t>
    </rPh>
    <rPh sb="2" eb="6">
      <t>ヘンコウショウニン</t>
    </rPh>
    <rPh sb="6" eb="9">
      <t>シンセイショ</t>
    </rPh>
    <phoneticPr fontId="21"/>
  </si>
  <si>
    <t>補助事業者</t>
    <rPh sb="0" eb="5">
      <t>ホジョジギョウシャ</t>
    </rPh>
    <phoneticPr fontId="21"/>
  </si>
  <si>
    <t>　チェックリスト【交付変更承認申請書】</t>
    <rPh sb="9" eb="11">
      <t>コウフ</t>
    </rPh>
    <rPh sb="13" eb="15">
      <t>ショウニン</t>
    </rPh>
    <rPh sb="15" eb="18">
      <t>シンセイショ</t>
    </rPh>
    <phoneticPr fontId="21"/>
  </si>
  <si>
    <t>交付変更承認申請書提出時はこちらのチェックリストを使用してください。</t>
    <rPh sb="0" eb="2">
      <t>コウフ</t>
    </rPh>
    <rPh sb="4" eb="6">
      <t>ショウニン</t>
    </rPh>
    <rPh sb="6" eb="9">
      <t>シンセイショ</t>
    </rPh>
    <rPh sb="9" eb="12">
      <t>テイシュツジ</t>
    </rPh>
    <rPh sb="25" eb="27">
      <t>シヨウ</t>
    </rPh>
    <phoneticPr fontId="21"/>
  </si>
  <si>
    <t>【交付変更承認申請書】のもの</t>
    <rPh sb="3" eb="5">
      <t>ヘンコウ</t>
    </rPh>
    <rPh sb="5" eb="7">
      <t>ショウニン</t>
    </rPh>
    <phoneticPr fontId="21"/>
  </si>
  <si>
    <t>事業内容の変更の内容が確認できる書類</t>
    <phoneticPr fontId="21"/>
  </si>
  <si>
    <t>参考
様式</t>
    <rPh sb="0" eb="2">
      <t>サンコウ</t>
    </rPh>
    <rPh sb="3" eb="5">
      <t>ヨウシキ</t>
    </rPh>
    <phoneticPr fontId="21"/>
  </si>
  <si>
    <t>共同申請者法人役職</t>
    <rPh sb="0" eb="2">
      <t>キョウドウ</t>
    </rPh>
    <rPh sb="2" eb="5">
      <t>シンセイシャ</t>
    </rPh>
    <rPh sb="5" eb="7">
      <t>ホウジン</t>
    </rPh>
    <rPh sb="7" eb="9">
      <t>ヤクショク</t>
    </rPh>
    <phoneticPr fontId="1"/>
  </si>
  <si>
    <t>交付決定日</t>
    <rPh sb="0" eb="2">
      <t>コウフ</t>
    </rPh>
    <rPh sb="2" eb="4">
      <t>ケッテイ</t>
    </rPh>
    <rPh sb="4" eb="5">
      <t>ビ</t>
    </rPh>
    <phoneticPr fontId="21"/>
  </si>
  <si>
    <t>交付番号</t>
    <rPh sb="0" eb="2">
      <t>コウフ</t>
    </rPh>
    <rPh sb="2" eb="4">
      <t>バンゴウ</t>
    </rPh>
    <phoneticPr fontId="21"/>
  </si>
  <si>
    <t>変更内容</t>
    <rPh sb="0" eb="2">
      <t>ヘンコウ</t>
    </rPh>
    <rPh sb="2" eb="4">
      <t>ナイヨウ</t>
    </rPh>
    <phoneticPr fontId="21"/>
  </si>
  <si>
    <t>変更（中止・廃止）の生じた年月日</t>
    <phoneticPr fontId="21"/>
  </si>
  <si>
    <t>交付決定額</t>
    <rPh sb="0" eb="2">
      <t>コウフ</t>
    </rPh>
    <rPh sb="2" eb="4">
      <t>ケッテイ</t>
    </rPh>
    <rPh sb="4" eb="5">
      <t>ガク</t>
    </rPh>
    <phoneticPr fontId="21"/>
  </si>
  <si>
    <t>発電出力増減分</t>
    <rPh sb="0" eb="2">
      <t>ハツデン</t>
    </rPh>
    <rPh sb="2" eb="4">
      <t>シュツリョク</t>
    </rPh>
    <rPh sb="4" eb="6">
      <t>ゾウゲン</t>
    </rPh>
    <rPh sb="6" eb="7">
      <t>ブン</t>
    </rPh>
    <phoneticPr fontId="21"/>
  </si>
  <si>
    <t>補助経費増減</t>
    <rPh sb="0" eb="2">
      <t>ホジョ</t>
    </rPh>
    <rPh sb="2" eb="4">
      <t>ケイヒ</t>
    </rPh>
    <rPh sb="4" eb="6">
      <t>ゾウゲン</t>
    </rPh>
    <phoneticPr fontId="21"/>
  </si>
  <si>
    <t>旧補助経費</t>
    <rPh sb="0" eb="1">
      <t>キュウ</t>
    </rPh>
    <rPh sb="1" eb="3">
      <t>ホジョ</t>
    </rPh>
    <rPh sb="3" eb="5">
      <t>ケイヒ</t>
    </rPh>
    <phoneticPr fontId="21"/>
  </si>
  <si>
    <t>新補助経費</t>
    <rPh sb="0" eb="1">
      <t>シン</t>
    </rPh>
    <rPh sb="1" eb="3">
      <t>ホジョ</t>
    </rPh>
    <rPh sb="3" eb="5">
      <t>ケイヒ</t>
    </rPh>
    <phoneticPr fontId="21"/>
  </si>
  <si>
    <t>-</t>
  </si>
  <si>
    <t>旧発電出力</t>
    <rPh sb="0" eb="1">
      <t>キュウ</t>
    </rPh>
    <rPh sb="1" eb="5">
      <t>ハツデンシュツリョク</t>
    </rPh>
    <phoneticPr fontId="21"/>
  </si>
  <si>
    <t>新発電出力</t>
    <rPh sb="0" eb="1">
      <t>シン</t>
    </rPh>
    <rPh sb="1" eb="3">
      <t>ハツデン</t>
    </rPh>
    <rPh sb="3" eb="5">
      <t>シュツリョク</t>
    </rPh>
    <phoneticPr fontId="21"/>
  </si>
  <si>
    <t>旧蓄電容量</t>
    <rPh sb="0" eb="1">
      <t>キュウ</t>
    </rPh>
    <rPh sb="1" eb="3">
      <t>チクデン</t>
    </rPh>
    <rPh sb="3" eb="5">
      <t>ヨウリョウ</t>
    </rPh>
    <phoneticPr fontId="21"/>
  </si>
  <si>
    <t>蓄電容量増減分</t>
    <rPh sb="0" eb="2">
      <t>チクデン</t>
    </rPh>
    <rPh sb="2" eb="4">
      <t>ヨウリョウ</t>
    </rPh>
    <rPh sb="4" eb="6">
      <t>ゾウゲン</t>
    </rPh>
    <rPh sb="6" eb="7">
      <t>ブン</t>
    </rPh>
    <phoneticPr fontId="21"/>
  </si>
  <si>
    <t>新蓄電容量</t>
    <rPh sb="0" eb="1">
      <t>シン</t>
    </rPh>
    <phoneticPr fontId="21"/>
  </si>
  <si>
    <t>令和５年度いばらきエネルギーシフト促進事業補助金交付変更（中止・廃止）承認申請書</t>
    <phoneticPr fontId="21"/>
  </si>
  <si>
    <t>いばらきエネルギーシフト促進事業補助金について、次のとおり</t>
    <phoneticPr fontId="21"/>
  </si>
  <si>
    <t>したいので、令和５年度</t>
    <phoneticPr fontId="21"/>
  </si>
  <si>
    <t>号で補助金の交付決定の通知があった令和５年度</t>
    <rPh sb="0" eb="1">
      <t>ゴウ</t>
    </rPh>
    <phoneticPr fontId="21"/>
  </si>
  <si>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セツゾクハコ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</si>
</sst>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lt;=999]000;[&lt;=9999]000\-00;000\-0000"/>
    <numFmt numFmtId="186" formatCode="#,##0.0_);[Red]\(#,##0.0\)"/>
    <numFmt numFmtId="187" formatCode="#,##0.0;[Red]\-#,##0.0"/>
    <numFmt numFmtId="188" formatCode="#,##0.0_ ;[Red]\-#,##0.0\ "/>
    <numFmt numFmtId="189" formatCode="#,##0;[Red]\-#,##0;\-"/>
    <numFmt numFmtId="190" formatCode="#,##0.0;[Red]\-#,##0;\-"/>
    <numFmt numFmtId="191" formatCode="#,##0_ ;[Red]\-#,##0\ "/>
    <numFmt numFmtId="192" formatCode="yyyy/m/d;@"/>
    <numFmt numFmtId="193" formatCode="#,##0.00;[Red]\-#,##0;\-"/>
    <numFmt numFmtId="194" formatCode="#,##0.00_ "/>
  </numFmts>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b/>
      <sz val="11"/>
      <color theme="1"/>
      <name val="ＭＳ Ｐ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theme="4" tint="0.79998168889431442"/>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20" applyBorder="0">
      <alignment horizontal="center" vertical="center"/>
    </xf>
    <xf numFmtId="38" fontId="1" fillId="0" borderId="0" applyFont="0" applyFill="0" applyBorder="0" applyAlignment="0" applyProtection="0">
      <alignment vertical="center"/>
    </xf>
  </cellStyleXfs>
  <cellXfs count="507">
    <xf numFmtId="0" fontId="0" fillId="0" borderId="0" xfId="0">
      <alignment vertical="center"/>
    </xf>
    <xf numFmtId="0" fontId="20" fillId="0" borderId="0" xfId="0" applyFont="1" applyAlignment="1">
      <alignment horizontal="lef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8" xfId="0" applyFont="1" applyBorder="1">
      <alignment vertical="center"/>
    </xf>
    <xf numFmtId="0" fontId="23" fillId="0" borderId="18" xfId="0" applyFont="1" applyBorder="1" applyAlignment="1">
      <alignment vertical="center" wrapText="1"/>
    </xf>
    <xf numFmtId="0" fontId="23" fillId="0" borderId="18" xfId="0" quotePrefix="1" applyFont="1" applyBorder="1" applyAlignment="1">
      <alignment horizontal="right" vertical="center"/>
    </xf>
    <xf numFmtId="0" fontId="23" fillId="0" borderId="18" xfId="0" applyFont="1" applyBorder="1" applyAlignment="1">
      <alignment horizontal="center" vertical="center"/>
    </xf>
    <xf numFmtId="0" fontId="23" fillId="34" borderId="18" xfId="0" applyFont="1" applyFill="1" applyBorder="1" applyAlignment="1" applyProtection="1">
      <alignment horizontal="center" vertical="center"/>
      <protection locked="0"/>
    </xf>
    <xf numFmtId="0" fontId="23" fillId="0" borderId="18"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23" fillId="0" borderId="0" xfId="0" applyFont="1" applyAlignment="1">
      <alignment horizontal="left" vertical="center"/>
    </xf>
    <xf numFmtId="0" fontId="33" fillId="0" borderId="0" xfId="0" applyFont="1">
      <alignment vertical="center"/>
    </xf>
    <xf numFmtId="176" fontId="23" fillId="34" borderId="10" xfId="0" applyNumberFormat="1" applyFont="1" applyFill="1" applyBorder="1" applyAlignment="1" applyProtection="1">
      <alignment horizontal="center" vertical="center"/>
      <protection locked="0"/>
    </xf>
    <xf numFmtId="176" fontId="31" fillId="0" borderId="0" xfId="0" applyNumberFormat="1" applyFont="1">
      <alignment vertical="center"/>
    </xf>
    <xf numFmtId="0" fontId="31" fillId="0" borderId="0" xfId="0" applyFont="1">
      <alignment vertical="center"/>
    </xf>
    <xf numFmtId="176" fontId="23" fillId="35" borderId="10" xfId="0" applyNumberFormat="1" applyFont="1" applyFill="1" applyBorder="1" applyAlignment="1">
      <alignment horizontal="center" vertical="center"/>
    </xf>
    <xf numFmtId="0" fontId="23" fillId="36" borderId="0" xfId="0" applyFont="1" applyFill="1">
      <alignment vertical="center"/>
    </xf>
    <xf numFmtId="0" fontId="23" fillId="0" borderId="0" xfId="0" applyFont="1" applyAlignment="1">
      <alignment horizontal="right" vertical="center"/>
    </xf>
    <xf numFmtId="0" fontId="23" fillId="35" borderId="10" xfId="0" applyFont="1" applyFill="1" applyBorder="1" applyAlignment="1">
      <alignment horizontal="center" vertical="center"/>
    </xf>
    <xf numFmtId="183" fontId="23" fillId="0" borderId="0" xfId="0" applyNumberFormat="1" applyFont="1">
      <alignment vertical="center"/>
    </xf>
    <xf numFmtId="178" fontId="23" fillId="0" borderId="0" xfId="0" applyNumberFormat="1" applyFont="1">
      <alignment vertical="center"/>
    </xf>
    <xf numFmtId="0" fontId="34" fillId="0" borderId="18" xfId="0" applyFont="1" applyBorder="1">
      <alignment vertical="center"/>
    </xf>
    <xf numFmtId="0" fontId="35" fillId="0" borderId="18" xfId="0" applyFont="1" applyBorder="1" applyAlignment="1">
      <alignment vertical="center" shrinkToFit="1"/>
    </xf>
    <xf numFmtId="0" fontId="31" fillId="0" borderId="0" xfId="0" applyFont="1" applyAlignment="1">
      <alignment horizontal="right" vertical="center"/>
    </xf>
    <xf numFmtId="184" fontId="35" fillId="0" borderId="18"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181" fontId="31" fillId="0" borderId="0" xfId="0" applyNumberFormat="1" applyFont="1" applyAlignment="1">
      <alignment horizontal="right" vertical="center"/>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vertical="top" wrapText="1"/>
    </xf>
    <xf numFmtId="0" fontId="37" fillId="0" borderId="0" xfId="0" applyFont="1" applyAlignment="1">
      <alignment horizontal="left" vertical="center"/>
    </xf>
    <xf numFmtId="0" fontId="37" fillId="0" borderId="0" xfId="0" applyFont="1" applyAlignment="1">
      <alignment horizontal="center" vertical="center"/>
    </xf>
    <xf numFmtId="176" fontId="36" fillId="35" borderId="10" xfId="0" applyNumberFormat="1" applyFont="1" applyFill="1" applyBorder="1">
      <alignment vertical="center"/>
    </xf>
    <xf numFmtId="0" fontId="36" fillId="0" borderId="0" xfId="0" applyFont="1" applyAlignment="1">
      <alignment horizontal="right" vertical="center"/>
    </xf>
    <xf numFmtId="176" fontId="36" fillId="35" borderId="10" xfId="0" applyNumberFormat="1" applyFont="1" applyFill="1" applyBorder="1" applyAlignment="1">
      <alignment horizontal="right" vertical="center"/>
    </xf>
    <xf numFmtId="176" fontId="36" fillId="35" borderId="12" xfId="0" applyNumberFormat="1" applyFont="1" applyFill="1" applyBorder="1" applyAlignment="1">
      <alignment horizontal="right" vertical="center"/>
    </xf>
    <xf numFmtId="176" fontId="36" fillId="0" borderId="0" xfId="0" applyNumberFormat="1" applyFont="1">
      <alignment vertical="center"/>
    </xf>
    <xf numFmtId="0" fontId="36" fillId="0" borderId="0" xfId="0" applyFont="1" applyAlignment="1">
      <alignment horizontal="right" vertical="top" wrapText="1"/>
    </xf>
    <xf numFmtId="0" fontId="23" fillId="0" borderId="40" xfId="0" applyFont="1" applyBorder="1">
      <alignment vertical="center"/>
    </xf>
    <xf numFmtId="0" fontId="23" fillId="0" borderId="41" xfId="0" applyFont="1" applyBorder="1">
      <alignment vertical="center"/>
    </xf>
    <xf numFmtId="0" fontId="23" fillId="0" borderId="22" xfId="0" applyFont="1" applyBorder="1">
      <alignment vertical="center"/>
    </xf>
    <xf numFmtId="0" fontId="23" fillId="0" borderId="43" xfId="0" applyFont="1" applyBorder="1" applyAlignment="1">
      <alignment horizontal="center" vertical="center"/>
    </xf>
    <xf numFmtId="0" fontId="23" fillId="37" borderId="44" xfId="0" applyFont="1" applyFill="1" applyBorder="1" applyAlignment="1">
      <alignment vertical="center" wrapText="1"/>
    </xf>
    <xf numFmtId="176" fontId="23" fillId="37" borderId="44" xfId="0" applyNumberFormat="1" applyFont="1" applyFill="1" applyBorder="1" applyAlignment="1">
      <alignment horizontal="center" vertical="center"/>
    </xf>
    <xf numFmtId="176" fontId="23" fillId="37" borderId="32" xfId="0" applyNumberFormat="1" applyFont="1" applyFill="1" applyBorder="1" applyAlignment="1">
      <alignment horizontal="center" vertical="center"/>
    </xf>
    <xf numFmtId="0" fontId="23" fillId="37" borderId="43" xfId="0" applyFont="1" applyFill="1" applyBorder="1" applyAlignment="1">
      <alignment horizontal="center" vertical="center"/>
    </xf>
    <xf numFmtId="0" fontId="23" fillId="37" borderId="45" xfId="0" applyFont="1" applyFill="1" applyBorder="1" applyAlignment="1">
      <alignment vertical="center" wrapText="1"/>
    </xf>
    <xf numFmtId="0" fontId="23" fillId="37" borderId="47" xfId="0" applyFont="1" applyFill="1" applyBorder="1" applyAlignment="1">
      <alignment vertical="center" wrapText="1"/>
    </xf>
    <xf numFmtId="176" fontId="23" fillId="37" borderId="47" xfId="0" applyNumberFormat="1" applyFont="1" applyFill="1" applyBorder="1">
      <alignment vertical="center"/>
    </xf>
    <xf numFmtId="176" fontId="23" fillId="37" borderId="34" xfId="0" applyNumberFormat="1" applyFont="1" applyFill="1" applyBorder="1">
      <alignment vertical="center"/>
    </xf>
    <xf numFmtId="0" fontId="23" fillId="37" borderId="48" xfId="0" applyFont="1" applyFill="1" applyBorder="1">
      <alignment vertical="center"/>
    </xf>
    <xf numFmtId="0" fontId="31" fillId="37" borderId="49" xfId="0" applyFont="1" applyFill="1" applyBorder="1" applyAlignment="1">
      <alignment vertical="top" wrapText="1"/>
    </xf>
    <xf numFmtId="176" fontId="23" fillId="37" borderId="44" xfId="0" applyNumberFormat="1" applyFont="1" applyFill="1" applyBorder="1">
      <alignment vertical="center"/>
    </xf>
    <xf numFmtId="176" fontId="23" fillId="37" borderId="32" xfId="0" applyNumberFormat="1" applyFont="1" applyFill="1" applyBorder="1">
      <alignment vertical="center"/>
    </xf>
    <xf numFmtId="0" fontId="23" fillId="37" borderId="43" xfId="0" applyFont="1" applyFill="1" applyBorder="1">
      <alignment vertical="center"/>
    </xf>
    <xf numFmtId="0" fontId="31" fillId="37" borderId="45" xfId="0" applyFont="1" applyFill="1" applyBorder="1" applyAlignment="1">
      <alignment vertical="top" wrapText="1"/>
    </xf>
    <xf numFmtId="183" fontId="36" fillId="0" borderId="0" xfId="0" applyNumberFormat="1" applyFont="1">
      <alignment vertical="center"/>
    </xf>
    <xf numFmtId="182" fontId="36" fillId="34" borderId="10" xfId="0" applyNumberFormat="1" applyFont="1" applyFill="1" applyBorder="1" applyAlignment="1" applyProtection="1">
      <alignment horizontal="right" vertical="center"/>
      <protection locked="0"/>
    </xf>
    <xf numFmtId="176" fontId="23" fillId="37" borderId="45" xfId="0" applyNumberFormat="1" applyFont="1" applyFill="1" applyBorder="1">
      <alignment vertical="center"/>
    </xf>
    <xf numFmtId="184" fontId="24" fillId="0" borderId="0" xfId="0" applyNumberFormat="1" applyFont="1">
      <alignment vertical="center"/>
    </xf>
    <xf numFmtId="0" fontId="22" fillId="0" borderId="18" xfId="0" applyFont="1" applyBorder="1">
      <alignment vertical="center"/>
    </xf>
    <xf numFmtId="0" fontId="22" fillId="0" borderId="18" xfId="0" applyFont="1" applyBorder="1" applyAlignment="1">
      <alignment horizontal="right" vertical="center"/>
    </xf>
    <xf numFmtId="0" fontId="22" fillId="0" borderId="0" xfId="0" applyFont="1" applyAlignment="1" applyProtection="1">
      <alignment horizontal="right" vertical="center" shrinkToFit="1"/>
      <protection locked="0"/>
    </xf>
    <xf numFmtId="186" fontId="36" fillId="35" borderId="10" xfId="0" applyNumberFormat="1" applyFont="1" applyFill="1" applyBorder="1">
      <alignment vertical="center"/>
    </xf>
    <xf numFmtId="0" fontId="23" fillId="34" borderId="18" xfId="0" applyFont="1" applyFill="1" applyBorder="1" applyAlignment="1" applyProtection="1">
      <alignment horizontal="left" vertical="center" shrinkToFit="1"/>
      <protection locked="0"/>
    </xf>
    <xf numFmtId="0" fontId="25" fillId="0" borderId="0" xfId="0" applyFont="1">
      <alignment vertical="center"/>
    </xf>
    <xf numFmtId="0" fontId="22" fillId="0" borderId="0" xfId="0" applyFont="1" applyAlignment="1">
      <alignment horizontal="left" vertical="center"/>
    </xf>
    <xf numFmtId="0" fontId="35" fillId="0" borderId="18" xfId="0" applyFont="1" applyBorder="1" applyAlignment="1">
      <alignment vertical="center" wrapText="1"/>
    </xf>
    <xf numFmtId="183" fontId="23" fillId="35" borderId="10" xfId="0" applyNumberFormat="1" applyFont="1" applyFill="1" applyBorder="1" applyAlignment="1">
      <alignment horizontal="right" vertical="center"/>
    </xf>
    <xf numFmtId="182" fontId="36" fillId="35" borderId="10" xfId="0" applyNumberFormat="1" applyFont="1" applyFill="1" applyBorder="1" applyAlignment="1">
      <alignment vertical="center" shrinkToFit="1"/>
    </xf>
    <xf numFmtId="182" fontId="36" fillId="0" borderId="0" xfId="0" applyNumberFormat="1" applyFont="1" applyAlignment="1">
      <alignment vertical="center" shrinkToFit="1"/>
    </xf>
    <xf numFmtId="182" fontId="36" fillId="35" borderId="10" xfId="0" applyNumberFormat="1" applyFont="1" applyFill="1" applyBorder="1" applyAlignment="1">
      <alignment horizontal="right" vertical="center" shrinkToFit="1"/>
    </xf>
    <xf numFmtId="182" fontId="36" fillId="35" borderId="12" xfId="0" applyNumberFormat="1" applyFont="1" applyFill="1" applyBorder="1" applyAlignment="1">
      <alignment vertical="center" shrinkToFit="1"/>
    </xf>
    <xf numFmtId="182" fontId="23" fillId="0" borderId="0" xfId="0" applyNumberFormat="1" applyFont="1" applyAlignment="1">
      <alignment vertical="center" shrinkToFit="1"/>
    </xf>
    <xf numFmtId="182" fontId="36" fillId="34" borderId="10" xfId="0" applyNumberFormat="1" applyFont="1" applyFill="1" applyBorder="1" applyAlignment="1" applyProtection="1">
      <alignment horizontal="right" vertical="center" shrinkToFit="1"/>
      <protection locked="0"/>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7" fontId="23" fillId="0" borderId="0" xfId="45" applyNumberFormat="1" applyFont="1">
      <alignment vertical="center"/>
    </xf>
    <xf numFmtId="187" fontId="23" fillId="34" borderId="18" xfId="45" applyNumberFormat="1" applyFont="1" applyFill="1" applyBorder="1" applyAlignment="1" applyProtection="1">
      <alignment horizontal="right" vertical="center" shrinkToFit="1"/>
      <protection locked="0"/>
    </xf>
    <xf numFmtId="0" fontId="23" fillId="0" borderId="36" xfId="0" applyFont="1" applyBorder="1">
      <alignment vertical="center"/>
    </xf>
    <xf numFmtId="0" fontId="23" fillId="0" borderId="36" xfId="0" applyFont="1" applyBorder="1" applyAlignment="1">
      <alignment vertical="center" wrapText="1"/>
    </xf>
    <xf numFmtId="0" fontId="23" fillId="34" borderId="37" xfId="0" applyFont="1" applyFill="1" applyBorder="1" applyAlignment="1" applyProtection="1">
      <alignment horizontal="left" vertical="center" shrinkToFit="1"/>
      <protection locked="0"/>
    </xf>
    <xf numFmtId="187" fontId="23" fillId="34" borderId="37" xfId="45" applyNumberFormat="1" applyFont="1" applyFill="1" applyBorder="1" applyAlignment="1" applyProtection="1">
      <alignment horizontal="righ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8" xfId="0" applyFont="1" applyFill="1" applyBorder="1" applyAlignment="1" applyProtection="1">
      <alignment horizontal="left" vertical="center" shrinkToFit="1"/>
      <protection locked="0"/>
    </xf>
    <xf numFmtId="0" fontId="23" fillId="34" borderId="59" xfId="0" applyFont="1" applyFill="1" applyBorder="1" applyAlignment="1" applyProtection="1">
      <alignment horizontal="left" vertical="center" shrinkToFit="1"/>
      <protection locked="0"/>
    </xf>
    <xf numFmtId="0" fontId="23" fillId="34" borderId="60" xfId="0" applyFont="1" applyFill="1" applyBorder="1" applyAlignment="1" applyProtection="1">
      <alignment horizontal="left" vertical="center" shrinkToFit="1"/>
      <protection locked="0"/>
    </xf>
    <xf numFmtId="0" fontId="23" fillId="34" borderId="61"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62"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187" fontId="23" fillId="0" borderId="0" xfId="0" applyNumberFormat="1" applyFont="1">
      <alignment vertical="center"/>
    </xf>
    <xf numFmtId="0" fontId="38"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55"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right" vertical="center" shrinkToFit="1"/>
      <protection locked="0"/>
    </xf>
    <xf numFmtId="176" fontId="23" fillId="34" borderId="60" xfId="0" applyNumberFormat="1" applyFont="1" applyFill="1" applyBorder="1" applyAlignment="1" applyProtection="1">
      <alignment horizontal="right" vertical="center" shrinkToFit="1"/>
      <protection locked="0"/>
    </xf>
    <xf numFmtId="176" fontId="23" fillId="34" borderId="37"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left" vertical="center" shrinkToFit="1"/>
      <protection locked="0"/>
    </xf>
    <xf numFmtId="176" fontId="23" fillId="34" borderId="55" xfId="0" applyNumberFormat="1" applyFont="1" applyFill="1" applyBorder="1" applyAlignment="1" applyProtection="1">
      <alignment horizontal="left" vertical="center" shrinkToFit="1"/>
      <protection locked="0"/>
    </xf>
    <xf numFmtId="176" fontId="23" fillId="34" borderId="60" xfId="0" applyNumberFormat="1" applyFont="1" applyFill="1" applyBorder="1" applyAlignment="1" applyProtection="1">
      <alignment horizontal="left" vertical="center" shrinkToFit="1"/>
      <protection locked="0"/>
    </xf>
    <xf numFmtId="176" fontId="23" fillId="34" borderId="37" xfId="0" applyNumberFormat="1" applyFont="1" applyFill="1" applyBorder="1" applyAlignment="1" applyProtection="1">
      <alignment horizontal="left" vertical="center" shrinkToFit="1"/>
      <protection locked="0"/>
    </xf>
    <xf numFmtId="0" fontId="23" fillId="38" borderId="55" xfId="0" applyFont="1" applyFill="1" applyBorder="1" applyAlignment="1">
      <alignment horizontal="left" vertical="center" shrinkToFit="1"/>
    </xf>
    <xf numFmtId="0" fontId="23" fillId="38" borderId="18" xfId="0" applyFont="1" applyFill="1" applyBorder="1" applyAlignment="1">
      <alignment horizontal="left" vertical="center" shrinkToFit="1"/>
    </xf>
    <xf numFmtId="0" fontId="23" fillId="38" borderId="60" xfId="0" applyFont="1" applyFill="1" applyBorder="1" applyAlignment="1">
      <alignment horizontal="left" vertical="center" shrinkToFit="1"/>
    </xf>
    <xf numFmtId="0" fontId="23" fillId="38" borderId="58" xfId="0" applyFont="1" applyFill="1" applyBorder="1" applyAlignment="1">
      <alignment horizontal="left" vertical="center" shrinkToFit="1"/>
    </xf>
    <xf numFmtId="180" fontId="23" fillId="34" borderId="37" xfId="0" applyNumberFormat="1" applyFont="1" applyFill="1" applyBorder="1" applyAlignment="1" applyProtection="1">
      <alignment horizontal="left" vertical="center" shrinkToFit="1"/>
      <protection locked="0"/>
    </xf>
    <xf numFmtId="180" fontId="23" fillId="34" borderId="18" xfId="0" applyNumberFormat="1" applyFont="1" applyFill="1" applyBorder="1" applyAlignment="1" applyProtection="1">
      <alignment horizontal="left" vertical="center" shrinkToFit="1"/>
      <protection locked="0"/>
    </xf>
    <xf numFmtId="176" fontId="23" fillId="34" borderId="58" xfId="0" applyNumberFormat="1" applyFont="1" applyFill="1" applyBorder="1" applyAlignment="1" applyProtection="1">
      <alignment horizontal="right" vertical="center" shrinkToFit="1"/>
      <protection locked="0"/>
    </xf>
    <xf numFmtId="187" fontId="23" fillId="0" borderId="0" xfId="45" applyNumberFormat="1" applyFont="1" applyBorder="1">
      <alignment vertical="center"/>
    </xf>
    <xf numFmtId="190" fontId="23" fillId="34" borderId="18" xfId="45" applyNumberFormat="1" applyFont="1" applyFill="1" applyBorder="1" applyAlignment="1" applyProtection="1">
      <alignment horizontal="right" vertical="center" shrinkToFit="1"/>
      <protection locked="0"/>
    </xf>
    <xf numFmtId="38" fontId="23" fillId="38" borderId="10" xfId="0" applyNumberFormat="1" applyFont="1" applyFill="1" applyBorder="1" applyAlignment="1">
      <alignment horizontal="center" vertical="center"/>
    </xf>
    <xf numFmtId="182" fontId="23" fillId="38" borderId="71" xfId="0" applyNumberFormat="1" applyFont="1" applyFill="1" applyBorder="1" applyAlignment="1">
      <alignment horizontal="right" vertical="center" shrinkToFit="1"/>
    </xf>
    <xf numFmtId="191" fontId="23" fillId="38" borderId="35" xfId="0" applyNumberFormat="1" applyFont="1" applyFill="1" applyBorder="1" applyAlignment="1">
      <alignment horizontal="center" vertical="center" shrinkToFit="1"/>
    </xf>
    <xf numFmtId="182" fontId="23" fillId="38" borderId="72" xfId="0" applyNumberFormat="1" applyFont="1" applyFill="1" applyBorder="1" applyAlignment="1">
      <alignment horizontal="left" vertical="center" shrinkToFit="1"/>
    </xf>
    <xf numFmtId="182" fontId="23" fillId="38" borderId="35" xfId="0" applyNumberFormat="1" applyFont="1" applyFill="1" applyBorder="1" applyAlignment="1">
      <alignment horizontal="center" vertical="center" shrinkToFit="1"/>
    </xf>
    <xf numFmtId="188" fontId="23" fillId="38" borderId="10" xfId="0" applyNumberFormat="1" applyFont="1" applyFill="1" applyBorder="1" applyAlignment="1">
      <alignment horizontal="center" vertical="center"/>
    </xf>
    <xf numFmtId="0" fontId="23" fillId="38" borderId="71" xfId="0" applyFont="1" applyFill="1" applyBorder="1" applyAlignment="1">
      <alignment horizontal="right" vertical="center" shrinkToFit="1"/>
    </xf>
    <xf numFmtId="180" fontId="23" fillId="38" borderId="35" xfId="0" applyNumberFormat="1" applyFont="1" applyFill="1" applyBorder="1" applyAlignment="1">
      <alignment vertical="center" shrinkToFit="1"/>
    </xf>
    <xf numFmtId="0" fontId="23" fillId="38" borderId="72" xfId="0" applyFont="1" applyFill="1" applyBorder="1" applyAlignment="1">
      <alignment vertical="center" shrinkToFit="1"/>
    </xf>
    <xf numFmtId="0" fontId="22" fillId="0" borderId="18" xfId="0" applyFont="1" applyBorder="1" applyAlignment="1">
      <alignment horizontal="left" vertical="center"/>
    </xf>
    <xf numFmtId="0" fontId="22" fillId="0" borderId="18" xfId="0" applyFont="1" applyBorder="1" applyAlignment="1">
      <alignment horizontal="center"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0" xfId="0" applyFont="1" applyAlignment="1">
      <alignment horizontal="center" vertical="center"/>
    </xf>
    <xf numFmtId="0" fontId="20" fillId="0" borderId="0" xfId="0" applyFont="1" applyAlignment="1">
      <alignment vertical="center" wrapText="1"/>
    </xf>
    <xf numFmtId="0" fontId="23" fillId="38" borderId="18" xfId="0" applyFont="1" applyFill="1" applyBorder="1">
      <alignment vertical="center"/>
    </xf>
    <xf numFmtId="178" fontId="23" fillId="34" borderId="55" xfId="0" applyNumberFormat="1" applyFont="1" applyFill="1" applyBorder="1" applyAlignment="1" applyProtection="1">
      <alignment horizontal="left" vertical="center" shrinkToFit="1"/>
      <protection locked="0"/>
    </xf>
    <xf numFmtId="178" fontId="23" fillId="34" borderId="58" xfId="0" applyNumberFormat="1" applyFont="1" applyFill="1" applyBorder="1" applyAlignment="1" applyProtection="1">
      <alignment horizontal="left" vertical="center" shrinkToFit="1"/>
      <protection locked="0"/>
    </xf>
    <xf numFmtId="0" fontId="22" fillId="0" borderId="0" xfId="0" applyFont="1" applyAlignment="1">
      <alignment horizontal="right" vertical="center"/>
    </xf>
    <xf numFmtId="0" fontId="20" fillId="0" borderId="0" xfId="0" applyFont="1" applyAlignment="1">
      <alignment horizontal="left" vertical="center" indent="1"/>
    </xf>
    <xf numFmtId="0" fontId="20" fillId="0" borderId="0" xfId="0" applyFont="1" applyAlignment="1">
      <alignment horizontal="center" vertical="center" wrapText="1"/>
    </xf>
    <xf numFmtId="0" fontId="20" fillId="0" borderId="0" xfId="0" applyFont="1" applyAlignment="1" applyProtection="1">
      <alignment vertical="distributed" shrinkToFit="1"/>
      <protection locked="0"/>
    </xf>
    <xf numFmtId="0" fontId="20" fillId="0" borderId="0" xfId="0" applyFont="1" applyAlignment="1" applyProtection="1">
      <alignment vertical="center" shrinkToFit="1"/>
      <protection locked="0"/>
    </xf>
    <xf numFmtId="176" fontId="22" fillId="0" borderId="0" xfId="0" applyNumberFormat="1" applyFont="1" applyAlignment="1">
      <alignment horizontal="center" vertical="center"/>
    </xf>
    <xf numFmtId="176" fontId="22" fillId="0" borderId="0" xfId="0" applyNumberFormat="1" applyFont="1">
      <alignment vertical="center"/>
    </xf>
    <xf numFmtId="0" fontId="20" fillId="0" borderId="0" xfId="0" applyFont="1" applyAlignment="1">
      <alignment horizontal="left" vertical="distributed" wrapText="1"/>
    </xf>
    <xf numFmtId="0" fontId="23" fillId="0" borderId="18" xfId="0" applyFont="1" applyBorder="1" applyAlignment="1">
      <alignment horizontal="center" vertical="center" shrinkToFit="1"/>
    </xf>
    <xf numFmtId="0" fontId="23" fillId="0" borderId="18" xfId="0" applyFont="1" applyBorder="1" applyAlignment="1">
      <alignment horizontal="center" vertical="center" wrapText="1" shrinkToFit="1"/>
    </xf>
    <xf numFmtId="0" fontId="23" fillId="0" borderId="18" xfId="0" applyFont="1" applyBorder="1" applyAlignment="1">
      <alignment horizontal="left" vertical="center"/>
    </xf>
    <xf numFmtId="0" fontId="23" fillId="34" borderId="18" xfId="0" applyFont="1" applyFill="1" applyBorder="1" applyAlignment="1" applyProtection="1">
      <alignment vertical="center" shrinkToFit="1"/>
      <protection locked="0"/>
    </xf>
    <xf numFmtId="176" fontId="23" fillId="34" borderId="18" xfId="0" applyNumberFormat="1" applyFont="1" applyFill="1" applyBorder="1" applyAlignment="1" applyProtection="1">
      <alignment horizontal="center" vertical="center" shrinkToFit="1"/>
      <protection locked="0"/>
    </xf>
    <xf numFmtId="176" fontId="23" fillId="34" borderId="28" xfId="0" applyNumberFormat="1" applyFont="1" applyFill="1" applyBorder="1" applyAlignment="1" applyProtection="1">
      <alignment horizontal="center" vertical="center" shrinkToFit="1"/>
      <protection locked="0"/>
    </xf>
    <xf numFmtId="176" fontId="23" fillId="35" borderId="42" xfId="0" applyNumberFormat="1" applyFont="1" applyFill="1" applyBorder="1" applyAlignment="1">
      <alignment horizontal="center" vertical="center" shrinkToFit="1"/>
    </xf>
    <xf numFmtId="0" fontId="23" fillId="34" borderId="22" xfId="0" applyFont="1" applyFill="1" applyBorder="1" applyAlignment="1" applyProtection="1">
      <alignment horizontal="center" vertical="center" shrinkToFit="1"/>
      <protection locked="0"/>
    </xf>
    <xf numFmtId="0" fontId="23" fillId="34" borderId="36" xfId="0" applyFont="1" applyFill="1" applyBorder="1" applyAlignment="1" applyProtection="1">
      <alignment vertical="center" shrinkToFit="1"/>
      <protection locked="0"/>
    </xf>
    <xf numFmtId="176" fontId="23" fillId="34" borderId="36"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5" xfId="0" applyFont="1" applyFill="1" applyBorder="1" applyAlignment="1" applyProtection="1">
      <alignment horizontal="center" vertical="center" shrinkToFit="1"/>
      <protection locked="0"/>
    </xf>
    <xf numFmtId="0" fontId="23" fillId="37" borderId="44" xfId="0" applyFont="1" applyFill="1" applyBorder="1" applyAlignment="1">
      <alignment vertical="center" shrinkToFit="1"/>
    </xf>
    <xf numFmtId="176" fontId="23" fillId="37" borderId="44" xfId="0" applyNumberFormat="1" applyFont="1" applyFill="1" applyBorder="1" applyAlignment="1">
      <alignment horizontal="center" vertical="center" shrinkToFit="1"/>
    </xf>
    <xf numFmtId="176" fontId="23" fillId="37" borderId="32"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7" borderId="43" xfId="0" applyFont="1" applyFill="1" applyBorder="1" applyAlignment="1">
      <alignment horizontal="center" vertical="center" shrinkToFit="1"/>
    </xf>
    <xf numFmtId="0" fontId="23" fillId="37" borderId="45" xfId="0" applyFont="1" applyFill="1" applyBorder="1" applyAlignment="1">
      <alignment vertical="center" shrinkToFit="1"/>
    </xf>
    <xf numFmtId="0" fontId="23" fillId="34" borderId="37" xfId="0" applyFont="1" applyFill="1" applyBorder="1" applyAlignment="1" applyProtection="1">
      <alignment vertical="center" shrinkToFit="1"/>
      <protection locked="0"/>
    </xf>
    <xf numFmtId="176" fontId="23" fillId="34" borderId="37" xfId="0" applyNumberFormat="1" applyFont="1" applyFill="1" applyBorder="1" applyAlignment="1" applyProtection="1">
      <alignment horizontal="center" vertical="center" shrinkToFit="1"/>
      <protection locked="0"/>
    </xf>
    <xf numFmtId="0" fontId="23" fillId="34" borderId="29" xfId="0" applyFont="1" applyFill="1" applyBorder="1" applyAlignment="1" applyProtection="1">
      <alignment horizontal="center" vertical="center" shrinkToFit="1"/>
      <protection locked="0"/>
    </xf>
    <xf numFmtId="176" fontId="23" fillId="35" borderId="16" xfId="0" applyNumberFormat="1" applyFont="1" applyFill="1" applyBorder="1" applyAlignment="1">
      <alignment horizontal="center" vertical="center" shrinkToFit="1"/>
    </xf>
    <xf numFmtId="38" fontId="0" fillId="0" borderId="0" xfId="45" applyFont="1" applyAlignment="1">
      <alignment vertical="center" wrapText="1"/>
    </xf>
    <xf numFmtId="192" fontId="0" fillId="40" borderId="91" xfId="0" applyNumberFormat="1" applyFill="1" applyBorder="1" applyAlignment="1">
      <alignment horizontal="right" vertical="center" wrapText="1"/>
    </xf>
    <xf numFmtId="193" fontId="23" fillId="38" borderId="55" xfId="0" applyNumberFormat="1" applyFont="1" applyFill="1" applyBorder="1" applyAlignment="1">
      <alignment horizontal="right" vertical="center" shrinkToFit="1"/>
    </xf>
    <xf numFmtId="193" fontId="23" fillId="38" borderId="58" xfId="0" applyNumberFormat="1" applyFont="1" applyFill="1" applyBorder="1" applyAlignment="1">
      <alignment horizontal="right" vertical="center" shrinkToFit="1"/>
    </xf>
    <xf numFmtId="194" fontId="23" fillId="34" borderId="55" xfId="0" applyNumberFormat="1" applyFont="1" applyFill="1" applyBorder="1" applyAlignment="1" applyProtection="1">
      <alignment horizontal="left" vertical="center" shrinkToFit="1"/>
      <protection locked="0"/>
    </xf>
    <xf numFmtId="194" fontId="23" fillId="34" borderId="18" xfId="0" applyNumberFormat="1" applyFont="1" applyFill="1" applyBorder="1" applyAlignment="1" applyProtection="1">
      <alignment horizontal="left" vertical="center" shrinkToFit="1"/>
      <protection locked="0"/>
    </xf>
    <xf numFmtId="194" fontId="23" fillId="34" borderId="60" xfId="0" applyNumberFormat="1" applyFont="1" applyFill="1" applyBorder="1" applyAlignment="1" applyProtection="1">
      <alignment horizontal="left" vertical="center" shrinkToFit="1"/>
      <protection locked="0"/>
    </xf>
    <xf numFmtId="193" fontId="23" fillId="38" borderId="55" xfId="45" applyNumberFormat="1" applyFont="1" applyFill="1" applyBorder="1" applyAlignment="1" applyProtection="1">
      <alignment horizontal="right" vertical="center" shrinkToFit="1"/>
    </xf>
    <xf numFmtId="193" fontId="23" fillId="38" borderId="18" xfId="45" applyNumberFormat="1" applyFont="1" applyFill="1" applyBorder="1" applyAlignment="1" applyProtection="1">
      <alignment horizontal="right" vertical="center" shrinkToFit="1"/>
    </xf>
    <xf numFmtId="193" fontId="23" fillId="38" borderId="60" xfId="45" applyNumberFormat="1" applyFont="1" applyFill="1" applyBorder="1" applyAlignment="1" applyProtection="1">
      <alignment horizontal="right" vertical="center" shrinkToFit="1"/>
    </xf>
    <xf numFmtId="0" fontId="20" fillId="0" borderId="24" xfId="0" applyFont="1" applyBorder="1" applyAlignment="1">
      <alignment horizontal="right" vertical="center"/>
    </xf>
    <xf numFmtId="0" fontId="20" fillId="0" borderId="23" xfId="0" applyFont="1" applyBorder="1" applyAlignment="1">
      <alignment horizontal="right" vertical="center"/>
    </xf>
    <xf numFmtId="0" fontId="20" fillId="0" borderId="19" xfId="0" applyFont="1" applyBorder="1" applyAlignment="1">
      <alignment horizontal="right" vertical="center"/>
    </xf>
    <xf numFmtId="0" fontId="20" fillId="0" borderId="0" xfId="0" applyFont="1" applyAlignment="1">
      <alignment horizontal="right" vertical="center"/>
    </xf>
    <xf numFmtId="0" fontId="20" fillId="0" borderId="27" xfId="0" applyFont="1" applyBorder="1" applyAlignment="1">
      <alignment horizontal="right" vertical="center"/>
    </xf>
    <xf numFmtId="0" fontId="20" fillId="0" borderId="28" xfId="0" applyFont="1" applyBorder="1" applyAlignment="1">
      <alignment horizontal="right" vertical="center"/>
    </xf>
    <xf numFmtId="0" fontId="22" fillId="0" borderId="23"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0" fillId="0" borderId="0" xfId="0" applyFont="1" applyAlignment="1">
      <alignment horizontal="left" vertical="center"/>
    </xf>
    <xf numFmtId="0" fontId="20" fillId="0" borderId="0" xfId="0" applyFont="1" applyAlignment="1" applyProtection="1">
      <alignment horizontal="center" vertical="center" shrinkToFit="1"/>
      <protection locked="0"/>
    </xf>
    <xf numFmtId="0" fontId="20" fillId="0" borderId="23"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2" fillId="0" borderId="0" xfId="0" applyFont="1" applyAlignment="1">
      <alignment horizontal="right" vertical="center"/>
    </xf>
    <xf numFmtId="0" fontId="22" fillId="0" borderId="0" xfId="0" applyFont="1" applyAlignment="1" applyProtection="1">
      <alignment horizontal="left" vertical="center" shrinkToFit="1"/>
      <protection locked="0"/>
    </xf>
    <xf numFmtId="0" fontId="20" fillId="0" borderId="24" xfId="0" applyFont="1" applyBorder="1" applyAlignment="1">
      <alignment horizontal="left" vertical="center" wrapText="1"/>
    </xf>
    <xf numFmtId="0" fontId="20" fillId="0" borderId="23" xfId="0" applyFont="1" applyBorder="1" applyAlignment="1">
      <alignment horizontal="left" vertical="center" wrapText="1"/>
    </xf>
    <xf numFmtId="0" fontId="20" fillId="0" borderId="25" xfId="0" applyFont="1" applyBorder="1" applyAlignment="1">
      <alignment horizontal="left" vertical="center" wrapText="1"/>
    </xf>
    <xf numFmtId="0" fontId="20" fillId="0" borderId="19" xfId="0" applyFont="1" applyBorder="1" applyAlignment="1">
      <alignment horizontal="left" vertical="center" wrapText="1"/>
    </xf>
    <xf numFmtId="0" fontId="20" fillId="0" borderId="0" xfId="0" applyFont="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20" fillId="0" borderId="24" xfId="0"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26" xfId="0" applyFont="1" applyBorder="1" applyAlignment="1" applyProtection="1">
      <alignment horizontal="left" vertical="center" wrapText="1"/>
      <protection locked="0"/>
    </xf>
    <xf numFmtId="0" fontId="20" fillId="0" borderId="27"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2" fillId="0" borderId="23" xfId="0" applyFont="1" applyBorder="1" applyAlignment="1">
      <alignment horizontal="center" vertical="center"/>
    </xf>
    <xf numFmtId="0" fontId="22" fillId="0" borderId="0" xfId="0" applyFont="1" applyAlignment="1">
      <alignment horizontal="center" vertical="center"/>
    </xf>
    <xf numFmtId="0" fontId="22" fillId="0" borderId="28" xfId="0" applyFont="1" applyBorder="1" applyAlignment="1">
      <alignment horizontal="center" vertical="center"/>
    </xf>
    <xf numFmtId="0" fontId="20" fillId="0" borderId="23"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0" fillId="0" borderId="0" xfId="0" applyFont="1" applyAlignment="1">
      <alignment horizontal="right" vertical="center" wrapText="1"/>
    </xf>
    <xf numFmtId="0" fontId="22" fillId="0" borderId="0" xfId="0" applyFont="1">
      <alignment vertical="center"/>
    </xf>
    <xf numFmtId="0" fontId="20" fillId="0" borderId="0" xfId="0" applyFont="1" applyAlignment="1">
      <alignment horizontal="right" vertical="distributed" wrapText="1"/>
    </xf>
    <xf numFmtId="0" fontId="20" fillId="0" borderId="0" xfId="0" applyFont="1" applyAlignment="1">
      <alignment horizontal="center" vertical="center" wrapText="1"/>
    </xf>
    <xf numFmtId="0" fontId="22" fillId="0" borderId="0" xfId="0" applyFont="1" applyAlignment="1" applyProtection="1">
      <alignment vertical="center" shrinkToFit="1"/>
      <protection locked="0"/>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89" xfId="0" applyFont="1" applyBorder="1" applyAlignment="1">
      <alignment horizontal="center" vertical="center"/>
    </xf>
    <xf numFmtId="0" fontId="25" fillId="0" borderId="90" xfId="0" applyFont="1" applyBorder="1" applyAlignment="1">
      <alignment horizontal="center" vertical="center"/>
    </xf>
    <xf numFmtId="0" fontId="25" fillId="0" borderId="87" xfId="0" applyFont="1" applyBorder="1" applyAlignment="1">
      <alignment horizontal="center" vertical="center"/>
    </xf>
    <xf numFmtId="0" fontId="25" fillId="0" borderId="88" xfId="0" applyFont="1" applyBorder="1" applyAlignment="1">
      <alignment horizontal="center" vertical="center"/>
    </xf>
    <xf numFmtId="0" fontId="25" fillId="0" borderId="20"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176" fontId="22" fillId="0" borderId="20" xfId="0" applyNumberFormat="1" applyFont="1" applyBorder="1" applyAlignment="1" applyProtection="1">
      <alignment horizontal="center" vertical="center"/>
      <protection locked="0"/>
    </xf>
    <xf numFmtId="176" fontId="22" fillId="0" borderId="21" xfId="0" applyNumberFormat="1" applyFont="1" applyBorder="1" applyAlignment="1" applyProtection="1">
      <alignment horizontal="center" vertical="center"/>
      <protection locked="0"/>
    </xf>
    <xf numFmtId="176" fontId="22" fillId="0" borderId="22" xfId="0" applyNumberFormat="1" applyFont="1" applyBorder="1" applyAlignment="1" applyProtection="1">
      <alignment horizontal="center" vertical="center"/>
      <protection locked="0"/>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19" xfId="0" applyFont="1" applyBorder="1" applyAlignment="1">
      <alignment horizontal="left" vertical="center" wrapText="1" shrinkToFit="1"/>
    </xf>
    <xf numFmtId="0" fontId="22" fillId="0" borderId="0" xfId="0" applyFont="1" applyAlignment="1">
      <alignment horizontal="left" vertical="center" wrapText="1" shrinkToFit="1"/>
    </xf>
    <xf numFmtId="0" fontId="22" fillId="0" borderId="26" xfId="0" applyFont="1" applyBorder="1" applyAlignment="1">
      <alignment horizontal="left" vertical="center" wrapText="1" shrinkToFit="1"/>
    </xf>
    <xf numFmtId="0" fontId="25" fillId="0" borderId="18" xfId="0" applyFont="1" applyBorder="1" applyAlignment="1" applyProtection="1">
      <alignment horizontal="center" vertical="center"/>
      <protection locked="0"/>
    </xf>
    <xf numFmtId="0" fontId="22" fillId="0" borderId="18" xfId="0" applyFont="1" applyBorder="1" applyAlignment="1">
      <alignment horizontal="left" vertical="center"/>
    </xf>
    <xf numFmtId="0" fontId="22" fillId="0" borderId="78" xfId="0" applyFont="1" applyBorder="1" applyAlignment="1">
      <alignment horizontal="left" vertical="center"/>
    </xf>
    <xf numFmtId="0" fontId="22" fillId="0" borderId="76" xfId="0" applyFont="1" applyBorder="1" applyAlignment="1">
      <alignment horizontal="left" vertical="center"/>
    </xf>
    <xf numFmtId="0" fontId="22" fillId="0" borderId="77" xfId="0" applyFont="1" applyBorder="1" applyAlignment="1">
      <alignment horizontal="left"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18" xfId="0" applyFont="1" applyBorder="1" applyAlignment="1">
      <alignment horizontal="left" vertical="center" wrapText="1"/>
    </xf>
    <xf numFmtId="176" fontId="22" fillId="0" borderId="76" xfId="0" applyNumberFormat="1" applyFont="1" applyBorder="1" applyAlignment="1">
      <alignment horizontal="left" vertical="center" shrinkToFit="1"/>
    </xf>
    <xf numFmtId="176" fontId="22" fillId="0" borderId="77" xfId="0" applyNumberFormat="1" applyFont="1" applyBorder="1" applyAlignment="1">
      <alignment horizontal="left" vertical="center" shrinkToFit="1"/>
    </xf>
    <xf numFmtId="0" fontId="22" fillId="0" borderId="18" xfId="0" applyFont="1" applyBorder="1" applyAlignment="1">
      <alignment horizontal="center" vertical="center"/>
    </xf>
    <xf numFmtId="0" fontId="22" fillId="0" borderId="18" xfId="0" applyFont="1" applyBorder="1" applyAlignment="1" applyProtection="1">
      <alignment horizontal="center" vertical="center" wrapText="1"/>
      <protection locked="0"/>
    </xf>
    <xf numFmtId="176" fontId="22" fillId="35" borderId="20" xfId="0" applyNumberFormat="1" applyFont="1" applyFill="1" applyBorder="1" applyAlignment="1">
      <alignment horizontal="right" vertical="center"/>
    </xf>
    <xf numFmtId="176" fontId="22" fillId="35" borderId="21" xfId="0" applyNumberFormat="1" applyFont="1" applyFill="1" applyBorder="1" applyAlignment="1">
      <alignment horizontal="right" vertical="center"/>
    </xf>
    <xf numFmtId="176" fontId="22" fillId="34" borderId="20" xfId="0" applyNumberFormat="1" applyFont="1" applyFill="1" applyBorder="1" applyAlignment="1" applyProtection="1">
      <alignment horizontal="right" vertical="center" shrinkToFit="1"/>
      <protection locked="0"/>
    </xf>
    <xf numFmtId="176" fontId="22" fillId="34" borderId="21" xfId="0" applyNumberFormat="1" applyFont="1" applyFill="1" applyBorder="1" applyAlignment="1" applyProtection="1">
      <alignment horizontal="right" vertical="center" shrinkToFit="1"/>
      <protection locked="0"/>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27" xfId="0" applyFont="1" applyBorder="1" applyAlignment="1">
      <alignment horizontal="left" vertical="center" wrapText="1" shrinkToFit="1"/>
    </xf>
    <xf numFmtId="0" fontId="22" fillId="0" borderId="28" xfId="0" applyFont="1" applyBorder="1" applyAlignment="1">
      <alignment horizontal="left" vertical="center" wrapText="1" shrinkToFit="1"/>
    </xf>
    <xf numFmtId="0" fontId="22" fillId="0" borderId="29" xfId="0" applyFont="1" applyBorder="1" applyAlignment="1">
      <alignment horizontal="left" vertical="center" wrapText="1" shrinkToFit="1"/>
    </xf>
    <xf numFmtId="176" fontId="22" fillId="35" borderId="74" xfId="0" applyNumberFormat="1" applyFont="1" applyFill="1" applyBorder="1" applyAlignment="1">
      <alignment horizontal="right" vertical="center" shrinkToFit="1"/>
    </xf>
    <xf numFmtId="176" fontId="22" fillId="35" borderId="75" xfId="0" applyNumberFormat="1" applyFont="1" applyFill="1" applyBorder="1" applyAlignment="1">
      <alignment horizontal="right" vertical="center" shrinkToFit="1"/>
    </xf>
    <xf numFmtId="176" fontId="22" fillId="35" borderId="82" xfId="0" applyNumberFormat="1" applyFont="1" applyFill="1" applyBorder="1" applyAlignment="1">
      <alignment horizontal="right" vertical="center" shrinkToFit="1"/>
    </xf>
    <xf numFmtId="176" fontId="22" fillId="35" borderId="83" xfId="0" applyNumberFormat="1" applyFont="1" applyFill="1" applyBorder="1" applyAlignment="1">
      <alignment horizontal="right" vertical="center" shrinkToFit="1"/>
    </xf>
    <xf numFmtId="183" fontId="22" fillId="35" borderId="74" xfId="0" applyNumberFormat="1" applyFont="1" applyFill="1" applyBorder="1" applyAlignment="1">
      <alignment horizontal="right" vertical="center" shrinkToFit="1"/>
    </xf>
    <xf numFmtId="183" fontId="22" fillId="35" borderId="75" xfId="0" applyNumberFormat="1" applyFont="1" applyFill="1" applyBorder="1" applyAlignment="1">
      <alignment horizontal="right" vertical="center" shrinkToFit="1"/>
    </xf>
    <xf numFmtId="183" fontId="22" fillId="35" borderId="79" xfId="0" applyNumberFormat="1" applyFont="1" applyFill="1" applyBorder="1" applyAlignment="1">
      <alignment horizontal="right" vertical="center" shrinkToFit="1"/>
    </xf>
    <xf numFmtId="183" fontId="22" fillId="35" borderId="80" xfId="0" applyNumberFormat="1" applyFont="1" applyFill="1" applyBorder="1" applyAlignment="1">
      <alignment horizontal="right" vertical="center" shrinkToFit="1"/>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2" fillId="0" borderId="74" xfId="0" applyFont="1" applyBorder="1" applyAlignment="1">
      <alignment horizontal="left" vertical="center"/>
    </xf>
    <xf numFmtId="0" fontId="22" fillId="0" borderId="75" xfId="0" applyFont="1" applyBorder="1" applyAlignment="1">
      <alignment horizontal="left" vertical="center"/>
    </xf>
    <xf numFmtId="0" fontId="22" fillId="0" borderId="73" xfId="0" applyFont="1" applyBorder="1" applyAlignment="1">
      <alignment horizontal="left" vertical="center"/>
    </xf>
    <xf numFmtId="176" fontId="22" fillId="0" borderId="80" xfId="0" applyNumberFormat="1" applyFont="1" applyBorder="1" applyAlignment="1">
      <alignment horizontal="left" vertical="center" shrinkToFit="1"/>
    </xf>
    <xf numFmtId="176" fontId="22" fillId="0" borderId="81" xfId="0" applyNumberFormat="1" applyFont="1" applyBorder="1" applyAlignment="1">
      <alignment horizontal="left" vertical="center" shrinkToFit="1"/>
    </xf>
    <xf numFmtId="176" fontId="22" fillId="34" borderId="74" xfId="0" applyNumberFormat="1" applyFont="1" applyFill="1" applyBorder="1" applyAlignment="1" applyProtection="1">
      <alignment horizontal="right" vertical="center" shrinkToFit="1"/>
      <protection locked="0"/>
    </xf>
    <xf numFmtId="176" fontId="22" fillId="34" borderId="75" xfId="0" applyNumberFormat="1" applyFont="1" applyFill="1" applyBorder="1" applyAlignment="1" applyProtection="1">
      <alignment horizontal="right" vertical="center" shrinkToFit="1"/>
      <protection locked="0"/>
    </xf>
    <xf numFmtId="176" fontId="22" fillId="0" borderId="75" xfId="0" applyNumberFormat="1" applyFont="1" applyBorder="1" applyAlignment="1">
      <alignment horizontal="left" vertical="center" shrinkToFit="1"/>
    </xf>
    <xf numFmtId="176" fontId="22" fillId="0" borderId="73" xfId="0" applyNumberFormat="1" applyFont="1" applyBorder="1" applyAlignment="1">
      <alignment horizontal="left" vertical="center" shrinkToFit="1"/>
    </xf>
    <xf numFmtId="183" fontId="22" fillId="34" borderId="74" xfId="0" applyNumberFormat="1" applyFont="1" applyFill="1" applyBorder="1" applyAlignment="1" applyProtection="1">
      <alignment horizontal="right" vertical="center" shrinkToFit="1"/>
      <protection locked="0"/>
    </xf>
    <xf numFmtId="183" fontId="22" fillId="34" borderId="75" xfId="0" applyNumberFormat="1" applyFont="1" applyFill="1" applyBorder="1" applyAlignment="1" applyProtection="1">
      <alignment horizontal="right" vertical="center" shrinkToFit="1"/>
      <protection locked="0"/>
    </xf>
    <xf numFmtId="176" fontId="22" fillId="34" borderId="79" xfId="0" applyNumberFormat="1" applyFont="1" applyFill="1" applyBorder="1" applyAlignment="1" applyProtection="1">
      <alignment vertical="center" shrinkToFit="1"/>
      <protection locked="0"/>
    </xf>
    <xf numFmtId="176" fontId="22" fillId="34" borderId="80" xfId="0" applyNumberFormat="1" applyFont="1" applyFill="1" applyBorder="1" applyAlignment="1" applyProtection="1">
      <alignment vertical="center" shrinkToFit="1"/>
      <protection locked="0"/>
    </xf>
    <xf numFmtId="176" fontId="22" fillId="0" borderId="83" xfId="0" applyNumberFormat="1" applyFont="1" applyBorder="1" applyAlignment="1">
      <alignment horizontal="left" vertical="center" shrinkToFit="1"/>
    </xf>
    <xf numFmtId="176" fontId="22" fillId="0" borderId="84" xfId="0" applyNumberFormat="1" applyFont="1" applyBorder="1" applyAlignment="1">
      <alignment horizontal="left" vertical="center" shrinkToFit="1"/>
    </xf>
    <xf numFmtId="183" fontId="22" fillId="0" borderId="82" xfId="0" applyNumberFormat="1" applyFont="1" applyBorder="1" applyAlignment="1">
      <alignment vertical="center" shrinkToFit="1"/>
    </xf>
    <xf numFmtId="183" fontId="22" fillId="0" borderId="83" xfId="0" applyNumberFormat="1" applyFont="1" applyBorder="1" applyAlignment="1">
      <alignment vertical="center" shrinkToFit="1"/>
    </xf>
    <xf numFmtId="183" fontId="22" fillId="0" borderId="84" xfId="0" applyNumberFormat="1" applyFont="1" applyBorder="1" applyAlignment="1">
      <alignment vertical="center" shrinkToFit="1"/>
    </xf>
    <xf numFmtId="176" fontId="22" fillId="0" borderId="82" xfId="0" applyNumberFormat="1" applyFont="1" applyBorder="1" applyAlignment="1">
      <alignment horizontal="right" vertical="center" shrinkToFit="1"/>
    </xf>
    <xf numFmtId="176" fontId="22" fillId="0" borderId="83" xfId="0" applyNumberFormat="1" applyFont="1" applyBorder="1" applyAlignment="1">
      <alignment horizontal="right" vertical="center" shrinkToFit="1"/>
    </xf>
    <xf numFmtId="176" fontId="22" fillId="0" borderId="84" xfId="0" applyNumberFormat="1" applyFont="1" applyBorder="1" applyAlignment="1">
      <alignment horizontal="right" vertical="center" shrinkToFit="1"/>
    </xf>
    <xf numFmtId="176" fontId="22" fillId="0" borderId="82" xfId="0" applyNumberFormat="1" applyFont="1" applyBorder="1" applyAlignment="1">
      <alignment vertical="center" shrinkToFit="1"/>
    </xf>
    <xf numFmtId="176" fontId="22" fillId="0" borderId="83" xfId="0" applyNumberFormat="1" applyFont="1" applyBorder="1" applyAlignment="1">
      <alignment vertical="center" shrinkToFit="1"/>
    </xf>
    <xf numFmtId="176" fontId="22" fillId="0" borderId="84" xfId="0" applyNumberFormat="1" applyFont="1" applyBorder="1" applyAlignment="1">
      <alignment vertical="center" shrinkToFit="1"/>
    </xf>
    <xf numFmtId="176" fontId="22" fillId="0" borderId="79" xfId="0" applyNumberFormat="1" applyFont="1" applyBorder="1" applyAlignment="1">
      <alignment horizontal="right" vertical="center" shrinkToFit="1"/>
    </xf>
    <xf numFmtId="176" fontId="22" fillId="0" borderId="80" xfId="0" applyNumberFormat="1" applyFont="1" applyBorder="1" applyAlignment="1">
      <alignment horizontal="right" vertical="center" shrinkToFit="1"/>
    </xf>
    <xf numFmtId="176" fontId="22" fillId="0" borderId="81" xfId="0" applyNumberFormat="1" applyFont="1" applyBorder="1" applyAlignment="1">
      <alignment horizontal="right" vertical="center" shrinkToFit="1"/>
    </xf>
    <xf numFmtId="176" fontId="22" fillId="35" borderId="78" xfId="0" applyNumberFormat="1" applyFont="1" applyFill="1" applyBorder="1" applyAlignment="1">
      <alignment horizontal="right" vertical="center" shrinkToFit="1"/>
    </xf>
    <xf numFmtId="176" fontId="22" fillId="35" borderId="76" xfId="0" applyNumberFormat="1" applyFont="1" applyFill="1" applyBorder="1" applyAlignment="1">
      <alignment horizontal="right" vertical="center" shrinkToFit="1"/>
    </xf>
    <xf numFmtId="176" fontId="22" fillId="34" borderId="78" xfId="0" applyNumberFormat="1" applyFont="1" applyFill="1" applyBorder="1" applyAlignment="1" applyProtection="1">
      <alignment horizontal="right" vertical="center" shrinkToFit="1"/>
      <protection locked="0"/>
    </xf>
    <xf numFmtId="176" fontId="22" fillId="34" borderId="76" xfId="0" applyNumberFormat="1" applyFont="1" applyFill="1" applyBorder="1" applyAlignment="1" applyProtection="1">
      <alignment horizontal="right" vertical="center" shrinkToFit="1"/>
      <protection locked="0"/>
    </xf>
    <xf numFmtId="0" fontId="20" fillId="0" borderId="18" xfId="0" applyFont="1" applyBorder="1" applyAlignment="1">
      <alignment horizontal="left" vertical="center" shrinkToFit="1"/>
    </xf>
    <xf numFmtId="0" fontId="22" fillId="0" borderId="21" xfId="0" applyFont="1" applyBorder="1" applyAlignment="1">
      <alignment horizontal="center" vertical="center" wrapText="1"/>
    </xf>
    <xf numFmtId="38" fontId="22" fillId="0" borderId="21" xfId="45" applyFont="1" applyBorder="1" applyAlignment="1" applyProtection="1">
      <alignment horizontal="right" vertical="center" shrinkToFit="1"/>
      <protection locked="0"/>
    </xf>
    <xf numFmtId="0" fontId="27" fillId="0" borderId="18" xfId="0" applyFont="1" applyBorder="1" applyAlignment="1">
      <alignment horizontal="left" vertical="distributed" wrapText="1"/>
    </xf>
    <xf numFmtId="0" fontId="20" fillId="0" borderId="18" xfId="0" applyFont="1" applyBorder="1" applyAlignment="1">
      <alignment horizontal="center" vertical="center" wrapText="1"/>
    </xf>
    <xf numFmtId="0" fontId="28" fillId="0" borderId="20"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2" fillId="0" borderId="22" xfId="0" applyFont="1" applyBorder="1" applyAlignment="1">
      <alignment horizontal="center" vertical="center" wrapText="1"/>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6" fillId="0" borderId="18" xfId="0" applyFont="1" applyBorder="1" applyAlignment="1">
      <alignment horizontal="center" vertical="center" wrapText="1"/>
    </xf>
    <xf numFmtId="0" fontId="28" fillId="0" borderId="18" xfId="0" applyFont="1" applyBorder="1" applyAlignment="1" applyProtection="1">
      <alignment horizontal="center" vertical="center" wrapText="1"/>
      <protection locked="0"/>
    </xf>
    <xf numFmtId="0" fontId="20" fillId="0" borderId="18" xfId="0" applyFont="1" applyBorder="1" applyAlignment="1">
      <alignment horizontal="left" vertical="center"/>
    </xf>
    <xf numFmtId="0" fontId="20" fillId="0" borderId="18" xfId="0" applyFont="1" applyBorder="1" applyAlignment="1">
      <alignment horizontal="left" vertical="center" wrapText="1"/>
    </xf>
    <xf numFmtId="0" fontId="25" fillId="0" borderId="0" xfId="0" applyFont="1" applyAlignment="1">
      <alignment horizontal="left" vertical="center" wrapText="1"/>
    </xf>
    <xf numFmtId="0" fontId="29" fillId="0" borderId="18" xfId="0" applyFont="1" applyBorder="1" applyAlignment="1">
      <alignment horizontal="left" vertical="center" wrapText="1"/>
    </xf>
    <xf numFmtId="0" fontId="25" fillId="0" borderId="0" xfId="0" applyFont="1" applyAlignment="1">
      <alignment horizontal="center" vertical="center" wrapText="1"/>
    </xf>
    <xf numFmtId="49" fontId="22" fillId="0" borderId="18" xfId="0" applyNumberFormat="1" applyFont="1" applyBorder="1" applyAlignment="1" applyProtection="1">
      <alignment horizontal="left" vertical="center" shrinkToFit="1"/>
      <protection locked="0"/>
    </xf>
    <xf numFmtId="0" fontId="20" fillId="0" borderId="18" xfId="0" applyFont="1" applyBorder="1" applyAlignment="1">
      <alignment horizontal="center" vertical="center" wrapText="1" shrinkToFit="1"/>
    </xf>
    <xf numFmtId="0" fontId="20" fillId="0" borderId="18" xfId="0" applyFont="1" applyBorder="1" applyAlignment="1">
      <alignment horizontal="center" vertical="center" shrinkToFit="1"/>
    </xf>
    <xf numFmtId="0" fontId="27" fillId="0" borderId="20" xfId="0" applyFont="1" applyBorder="1" applyAlignment="1" applyProtection="1">
      <alignment horizontal="left" vertical="center" wrapText="1" shrinkToFit="1"/>
      <protection locked="0"/>
    </xf>
    <xf numFmtId="0" fontId="27" fillId="0" borderId="21" xfId="0" applyFont="1" applyBorder="1" applyAlignment="1" applyProtection="1">
      <alignment horizontal="left" vertical="center" wrapText="1" shrinkToFit="1"/>
      <protection locked="0"/>
    </xf>
    <xf numFmtId="0" fontId="27" fillId="0" borderId="22" xfId="0" applyFont="1" applyBorder="1" applyAlignment="1" applyProtection="1">
      <alignment horizontal="left" vertical="center" wrapText="1" shrinkToFit="1"/>
      <protection locked="0"/>
    </xf>
    <xf numFmtId="0" fontId="27" fillId="0" borderId="20" xfId="0" applyFont="1" applyBorder="1" applyAlignment="1" applyProtection="1">
      <alignment horizontal="left" vertical="center" shrinkToFit="1"/>
      <protection locked="0"/>
    </xf>
    <xf numFmtId="0" fontId="27" fillId="0" borderId="21" xfId="0" applyFont="1" applyBorder="1" applyAlignment="1" applyProtection="1">
      <alignment horizontal="left" vertical="center" shrinkToFit="1"/>
      <protection locked="0"/>
    </xf>
    <xf numFmtId="0" fontId="27" fillId="0" borderId="22" xfId="0" applyFont="1" applyBorder="1" applyAlignment="1" applyProtection="1">
      <alignment horizontal="left" vertical="center" shrinkToFit="1"/>
      <protection locked="0"/>
    </xf>
    <xf numFmtId="49" fontId="22" fillId="0" borderId="20" xfId="0" applyNumberFormat="1" applyFont="1" applyBorder="1" applyAlignment="1" applyProtection="1">
      <alignment horizontal="left" vertical="center" shrinkToFit="1"/>
      <protection locked="0"/>
    </xf>
    <xf numFmtId="49" fontId="22" fillId="0" borderId="21" xfId="0" applyNumberFormat="1" applyFont="1" applyBorder="1" applyAlignment="1" applyProtection="1">
      <alignment horizontal="left" vertical="center" shrinkToFit="1"/>
      <protection locked="0"/>
    </xf>
    <xf numFmtId="49" fontId="22" fillId="0" borderId="22" xfId="0" applyNumberFormat="1" applyFont="1" applyBorder="1" applyAlignment="1" applyProtection="1">
      <alignment horizontal="left" vertical="center" shrinkToFit="1"/>
      <protection locked="0"/>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0" xfId="0" applyFont="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189" fontId="22" fillId="35" borderId="23" xfId="0" applyNumberFormat="1" applyFont="1" applyFill="1" applyBorder="1" applyAlignment="1">
      <alignment horizontal="center" vertical="center" shrinkToFit="1"/>
    </xf>
    <xf numFmtId="189" fontId="22" fillId="35" borderId="0" xfId="0" applyNumberFormat="1" applyFont="1" applyFill="1" applyAlignment="1">
      <alignment horizontal="center" vertical="center" shrinkToFit="1"/>
    </xf>
    <xf numFmtId="189" fontId="22" fillId="35" borderId="28" xfId="0" applyNumberFormat="1" applyFont="1" applyFill="1" applyBorder="1" applyAlignment="1">
      <alignment horizontal="center" vertical="center" shrinkToFit="1"/>
    </xf>
    <xf numFmtId="0" fontId="22" fillId="0" borderId="25"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9" xfId="0" applyFont="1" applyBorder="1" applyAlignment="1">
      <alignment horizontal="left" vertical="center" shrinkToFit="1"/>
    </xf>
    <xf numFmtId="190" fontId="22" fillId="35" borderId="20" xfId="0" applyNumberFormat="1" applyFont="1" applyFill="1" applyBorder="1" applyAlignment="1">
      <alignment horizontal="center" vertical="center" shrinkToFit="1"/>
    </xf>
    <xf numFmtId="190" fontId="22" fillId="35" borderId="21"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xf>
    <xf numFmtId="190" fontId="22" fillId="35" borderId="28" xfId="0" applyNumberFormat="1" applyFont="1" applyFill="1" applyBorder="1" applyAlignment="1">
      <alignment horizontal="center" vertical="center"/>
    </xf>
    <xf numFmtId="0" fontId="22" fillId="0" borderId="25" xfId="0" applyFont="1" applyBorder="1" applyAlignment="1">
      <alignment horizontal="center" vertical="center" shrinkToFit="1"/>
    </xf>
    <xf numFmtId="0" fontId="22" fillId="0" borderId="29" xfId="0" applyFont="1" applyBorder="1" applyAlignment="1">
      <alignment horizontal="center" vertical="center" shrinkToFit="1"/>
    </xf>
    <xf numFmtId="0" fontId="20" fillId="39" borderId="24" xfId="0" applyFont="1" applyFill="1" applyBorder="1" applyAlignment="1">
      <alignment horizontal="left" vertical="center" wrapText="1" shrinkToFit="1"/>
    </xf>
    <xf numFmtId="0" fontId="20" fillId="39" borderId="23" xfId="0" applyFont="1" applyFill="1" applyBorder="1" applyAlignment="1">
      <alignment horizontal="left" vertical="center" wrapText="1" shrinkToFit="1"/>
    </xf>
    <xf numFmtId="0" fontId="20" fillId="39" borderId="25" xfId="0" applyFont="1" applyFill="1" applyBorder="1" applyAlignment="1">
      <alignment horizontal="left" vertical="center" wrapText="1" shrinkToFit="1"/>
    </xf>
    <xf numFmtId="0" fontId="20" fillId="39" borderId="19"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6" xfId="0" applyFont="1" applyFill="1" applyBorder="1" applyAlignment="1">
      <alignment horizontal="left" vertical="center" wrapText="1" shrinkToFit="1"/>
    </xf>
    <xf numFmtId="0" fontId="28" fillId="0" borderId="18" xfId="0" applyFont="1" applyBorder="1" applyAlignment="1" applyProtection="1">
      <alignment horizontal="center" vertical="center" shrinkToFit="1"/>
      <protection locked="0"/>
    </xf>
    <xf numFmtId="0" fontId="20" fillId="0" borderId="24"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189" fontId="22" fillId="35" borderId="18" xfId="0" applyNumberFormat="1" applyFont="1" applyFill="1" applyBorder="1" applyAlignment="1">
      <alignment horizontal="center" vertical="center" shrinkToFit="1"/>
    </xf>
    <xf numFmtId="176" fontId="22" fillId="35" borderId="18" xfId="0" applyNumberFormat="1" applyFont="1" applyFill="1" applyBorder="1" applyAlignment="1">
      <alignment horizontal="center" vertical="center"/>
    </xf>
    <xf numFmtId="0" fontId="0" fillId="0" borderId="39" xfId="0" applyBorder="1" applyAlignment="1">
      <alignment horizontal="center" vertical="center"/>
    </xf>
    <xf numFmtId="0" fontId="28" fillId="35" borderId="20" xfId="0" applyFont="1" applyFill="1" applyBorder="1" applyAlignment="1">
      <alignment horizontal="center" vertical="center"/>
    </xf>
    <xf numFmtId="0" fontId="28" fillId="35" borderId="22" xfId="0" applyFont="1" applyFill="1" applyBorder="1" applyAlignment="1">
      <alignment horizontal="center" vertical="center"/>
    </xf>
    <xf numFmtId="0" fontId="20" fillId="0" borderId="22" xfId="0" applyFont="1" applyBorder="1" applyAlignment="1">
      <alignment horizontal="left" vertical="center" wrapText="1"/>
    </xf>
    <xf numFmtId="0" fontId="20" fillId="0" borderId="20" xfId="0" applyFont="1" applyBorder="1" applyAlignment="1">
      <alignment horizontal="left" vertical="center" shrinkToFit="1"/>
    </xf>
    <xf numFmtId="0" fontId="27" fillId="0" borderId="22" xfId="0" applyFont="1" applyBorder="1" applyAlignment="1">
      <alignment horizontal="left" vertical="center" wrapText="1"/>
    </xf>
    <xf numFmtId="0" fontId="27" fillId="0" borderId="18" xfId="0" applyFont="1" applyBorder="1" applyAlignment="1">
      <alignment horizontal="left" vertical="center" wrapText="1"/>
    </xf>
    <xf numFmtId="0" fontId="22" fillId="0" borderId="20" xfId="0" applyFont="1" applyBorder="1" applyAlignment="1">
      <alignment horizontal="left" vertical="center"/>
    </xf>
    <xf numFmtId="0" fontId="22" fillId="0" borderId="22" xfId="0" applyFont="1" applyBorder="1" applyAlignment="1" applyProtection="1">
      <alignment horizontal="left" vertical="center" shrinkToFit="1"/>
      <protection locked="0"/>
    </xf>
    <xf numFmtId="0" fontId="22" fillId="0" borderId="18" xfId="0" applyFont="1" applyBorder="1" applyAlignment="1" applyProtection="1">
      <alignment horizontal="left" vertical="center" shrinkToFit="1"/>
      <protection locked="0"/>
    </xf>
    <xf numFmtId="0" fontId="22" fillId="0" borderId="20" xfId="0" applyFont="1" applyBorder="1" applyAlignment="1" applyProtection="1">
      <alignment horizontal="left" vertical="center" shrinkToFit="1"/>
      <protection locked="0"/>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189" fontId="22" fillId="35" borderId="20" xfId="0" applyNumberFormat="1" applyFont="1" applyFill="1" applyBorder="1" applyAlignment="1">
      <alignment horizontal="center" vertical="center" shrinkToFit="1"/>
    </xf>
    <xf numFmtId="189" fontId="22" fillId="35" borderId="21" xfId="0" applyNumberFormat="1" applyFont="1" applyFill="1" applyBorder="1" applyAlignment="1">
      <alignment horizontal="center" vertical="center" shrinkToFit="1"/>
    </xf>
    <xf numFmtId="189" fontId="22" fillId="35" borderId="22" xfId="0" applyNumberFormat="1" applyFont="1" applyFill="1" applyBorder="1" applyAlignment="1">
      <alignment horizontal="center" vertical="center" shrinkToFit="1"/>
    </xf>
    <xf numFmtId="189" fontId="20" fillId="35" borderId="21" xfId="0" applyNumberFormat="1" applyFont="1" applyFill="1" applyBorder="1" applyAlignment="1">
      <alignment horizontal="center" vertical="center" wrapText="1"/>
    </xf>
    <xf numFmtId="190" fontId="20" fillId="35" borderId="21" xfId="0" applyNumberFormat="1" applyFont="1" applyFill="1" applyBorder="1" applyAlignment="1">
      <alignment horizontal="center" vertical="center" shrinkToFit="1"/>
    </xf>
    <xf numFmtId="182" fontId="22" fillId="35" borderId="20" xfId="0" applyNumberFormat="1" applyFont="1" applyFill="1" applyBorder="1" applyAlignment="1">
      <alignment horizontal="right" vertical="center" shrinkToFit="1"/>
    </xf>
    <xf numFmtId="182" fontId="22" fillId="35" borderId="21" xfId="0" applyNumberFormat="1" applyFont="1" applyFill="1" applyBorder="1" applyAlignment="1">
      <alignment horizontal="right" vertical="center" shrinkToFit="1"/>
    </xf>
    <xf numFmtId="182" fontId="22" fillId="35" borderId="22" xfId="0" applyNumberFormat="1" applyFont="1" applyFill="1" applyBorder="1" applyAlignment="1">
      <alignment horizontal="right" vertical="center" shrinkToFit="1"/>
    </xf>
    <xf numFmtId="0" fontId="22" fillId="0" borderId="18"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8" fillId="0" borderId="36" xfId="0" applyFont="1" applyBorder="1" applyAlignment="1" applyProtection="1">
      <alignment horizontal="center" vertical="center" shrinkToFit="1"/>
      <protection locked="0"/>
    </xf>
    <xf numFmtId="0" fontId="22" fillId="0" borderId="20"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190" fontId="22" fillId="35" borderId="24"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shrinkToFit="1"/>
    </xf>
    <xf numFmtId="0" fontId="25" fillId="0" borderId="28"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177" fontId="22" fillId="0" borderId="21" xfId="0" applyNumberFormat="1" applyFont="1" applyBorder="1" applyAlignment="1" applyProtection="1">
      <alignment horizontal="center" vertical="center" shrinkToFit="1"/>
      <protection locked="0"/>
    </xf>
    <xf numFmtId="0" fontId="22" fillId="0" borderId="20" xfId="0" applyFont="1" applyBorder="1" applyAlignment="1">
      <alignment horizontal="center" vertical="center" wrapText="1"/>
    </xf>
    <xf numFmtId="0" fontId="22" fillId="0" borderId="19"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19"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18" xfId="0" applyFont="1" applyBorder="1" applyAlignment="1">
      <alignment horizontal="center" vertical="center" wrapText="1"/>
    </xf>
    <xf numFmtId="0" fontId="22" fillId="0" borderId="24"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protection locked="0"/>
    </xf>
    <xf numFmtId="0" fontId="30" fillId="33" borderId="30"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20" xfId="0" applyFont="1" applyBorder="1" applyAlignment="1">
      <alignment horizontal="center" vertical="center"/>
    </xf>
    <xf numFmtId="0" fontId="23" fillId="0" borderId="40" xfId="0" applyFont="1" applyBorder="1" applyAlignment="1">
      <alignment horizontal="center" vertical="center"/>
    </xf>
    <xf numFmtId="0" fontId="23" fillId="35" borderId="30" xfId="0" applyFont="1" applyFill="1" applyBorder="1" applyAlignment="1">
      <alignment horizontal="left" vertical="center" shrinkToFit="1"/>
    </xf>
    <xf numFmtId="0" fontId="23" fillId="35" borderId="32"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0" borderId="0" xfId="0" applyFont="1" applyAlignment="1">
      <alignment horizontal="left" vertical="center" wrapText="1"/>
    </xf>
    <xf numFmtId="0" fontId="23" fillId="38" borderId="67" xfId="0" applyFont="1" applyFill="1" applyBorder="1" applyAlignment="1">
      <alignment horizontal="left" vertical="center" shrinkToFit="1"/>
    </xf>
    <xf numFmtId="0" fontId="23" fillId="38" borderId="34" xfId="0" applyFont="1" applyFill="1" applyBorder="1" applyAlignment="1">
      <alignment horizontal="left" vertical="center" shrinkToFit="1"/>
    </xf>
    <xf numFmtId="0" fontId="23" fillId="38" borderId="48" xfId="0" applyFont="1" applyFill="1" applyBorder="1" applyAlignment="1">
      <alignment horizontal="left" vertical="center" shrinkToFit="1"/>
    </xf>
    <xf numFmtId="0" fontId="23" fillId="38" borderId="19"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6" xfId="0" applyFont="1" applyFill="1" applyBorder="1" applyAlignment="1">
      <alignment horizontal="left" vertical="center" shrinkToFit="1"/>
    </xf>
    <xf numFmtId="0" fontId="23" fillId="34" borderId="68" xfId="0" applyFont="1" applyFill="1" applyBorder="1" applyAlignment="1" applyProtection="1">
      <alignment horizontal="left" vertical="center" shrinkToFit="1"/>
      <protection locked="0"/>
    </xf>
    <xf numFmtId="0" fontId="23" fillId="34" borderId="69" xfId="0" applyFont="1" applyFill="1" applyBorder="1" applyAlignment="1" applyProtection="1">
      <alignment horizontal="left" vertical="center" shrinkToFit="1"/>
      <protection locked="0"/>
    </xf>
    <xf numFmtId="0" fontId="23" fillId="34" borderId="70" xfId="0" applyFont="1" applyFill="1" applyBorder="1" applyAlignment="1" applyProtection="1">
      <alignment horizontal="left" vertical="center" shrinkToFit="1"/>
      <protection locked="0"/>
    </xf>
    <xf numFmtId="0" fontId="23" fillId="34" borderId="20" xfId="0" applyFont="1" applyFill="1" applyBorder="1" applyAlignment="1" applyProtection="1">
      <alignment horizontal="left" vertical="center" shrinkToFit="1"/>
      <protection locked="0"/>
    </xf>
    <xf numFmtId="0" fontId="23" fillId="34" borderId="21" xfId="0" applyFont="1" applyFill="1" applyBorder="1" applyAlignment="1" applyProtection="1">
      <alignment horizontal="left" vertical="center" shrinkToFit="1"/>
      <protection locked="0"/>
    </xf>
    <xf numFmtId="0" fontId="23" fillId="34" borderId="22" xfId="0" applyFont="1" applyFill="1" applyBorder="1" applyAlignment="1" applyProtection="1">
      <alignment horizontal="left" vertical="center" shrinkToFit="1"/>
      <protection locked="0"/>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23" fillId="0" borderId="30" xfId="0" applyFont="1" applyBorder="1" applyAlignment="1">
      <alignment horizontal="center" vertical="center"/>
    </xf>
    <xf numFmtId="0" fontId="23" fillId="0" borderId="11" xfId="0" applyFont="1" applyBorder="1" applyAlignment="1">
      <alignment horizontal="center" vertical="center"/>
    </xf>
    <xf numFmtId="0" fontId="23" fillId="34" borderId="38" xfId="0" applyFont="1" applyFill="1" applyBorder="1" applyAlignment="1" applyProtection="1">
      <alignment horizontal="left" vertical="top" wrapText="1"/>
      <protection locked="0"/>
    </xf>
    <xf numFmtId="0" fontId="23" fillId="34" borderId="34"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17"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5" xfId="0" applyFont="1" applyFill="1" applyBorder="1" applyAlignment="1" applyProtection="1">
      <alignment horizontal="left" vertical="top" wrapText="1"/>
      <protection locked="0"/>
    </xf>
    <xf numFmtId="0" fontId="23" fillId="34" borderId="33" xfId="0" applyFont="1" applyFill="1" applyBorder="1" applyAlignment="1" applyProtection="1">
      <alignment horizontal="left" vertical="top" wrapText="1"/>
      <protection locked="0"/>
    </xf>
    <xf numFmtId="0" fontId="23" fillId="34" borderId="35" xfId="0" applyFont="1" applyFill="1" applyBorder="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176" fontId="23" fillId="35" borderId="30"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30"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0" xfId="0" applyFont="1" applyAlignment="1">
      <alignment horizontal="left" vertical="center"/>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4" xfId="0" applyFont="1" applyBorder="1" applyAlignment="1">
      <alignment horizontal="center" vertical="center" shrinkToFit="1"/>
    </xf>
    <xf numFmtId="0" fontId="37" fillId="0" borderId="0" xfId="0" applyFont="1" applyAlignment="1">
      <alignment horizontal="left" vertical="center"/>
    </xf>
    <xf numFmtId="0" fontId="37" fillId="0" borderId="0" xfId="0" applyFont="1" applyAlignment="1">
      <alignment horizontal="left" vertical="center" wrapText="1"/>
    </xf>
    <xf numFmtId="0" fontId="37" fillId="0" borderId="15" xfId="0" applyFont="1" applyBorder="1" applyAlignment="1">
      <alignment horizontal="left" vertical="center" wrapText="1"/>
    </xf>
    <xf numFmtId="185" fontId="23" fillId="0" borderId="16" xfId="0" applyNumberFormat="1" applyFont="1" applyBorder="1" applyAlignment="1">
      <alignment horizontal="center" vertical="center" textRotation="255"/>
    </xf>
    <xf numFmtId="185" fontId="23" fillId="0" borderId="14" xfId="0" applyNumberFormat="1" applyFont="1" applyBorder="1" applyAlignment="1">
      <alignment horizontal="center" vertical="center" textRotation="255"/>
    </xf>
    <xf numFmtId="185" fontId="23" fillId="0" borderId="12" xfId="0" applyNumberFormat="1" applyFont="1" applyBorder="1" applyAlignment="1">
      <alignment horizontal="center" vertical="center" textRotation="255"/>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0" xfId="0" applyFont="1" applyBorder="1" applyAlignment="1">
      <alignment horizontal="center" vertical="center" shrinkToFit="1"/>
    </xf>
    <xf numFmtId="0" fontId="23" fillId="0" borderId="43" xfId="0" applyFont="1" applyBorder="1" applyAlignment="1">
      <alignment horizontal="center" vertical="center" shrinkToFit="1"/>
    </xf>
    <xf numFmtId="0" fontId="36" fillId="0" borderId="0" xfId="0" applyFont="1" applyAlignment="1">
      <alignment horizontal="lef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46" xfId="0" applyFont="1" applyBorder="1" applyAlignment="1">
      <alignment horizontal="center" vertical="center"/>
    </xf>
    <xf numFmtId="0" fontId="22" fillId="0" borderId="36" xfId="0" applyFont="1" applyBorder="1" applyAlignment="1">
      <alignment horizontal="left" vertical="center"/>
    </xf>
    <xf numFmtId="0" fontId="22" fillId="0" borderId="37" xfId="0" applyFont="1" applyBorder="1" applyAlignment="1">
      <alignment horizontal="lef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73">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numFmt numFmtId="192" formatCode="yyyy/m/d;@"/>
      <fill>
        <patternFill patternType="solid">
          <fgColor theme="4" tint="0.79998168889431442"/>
          <bgColor theme="4" tint="0.79998168889431442"/>
        </patternFill>
      </fill>
      <alignment horizontal="right"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92" formatCode="yyyy/m/d;@"/>
      <fill>
        <patternFill patternType="solid">
          <fgColor theme="4" tint="0.79998168889431442"/>
          <bgColor theme="4" tint="0.79998168889431442"/>
        </patternFill>
      </fill>
      <alignment horizontal="right"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161364</xdr:colOff>
      <xdr:row>23</xdr:row>
      <xdr:rowOff>96371</xdr:rowOff>
    </xdr:from>
    <xdr:to>
      <xdr:col>8</xdr:col>
      <xdr:colOff>4034</xdr:colOff>
      <xdr:row>25</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1" name="テーブル1" displayName="テーブル1" ref="A1:AA2" totalsRowShown="0" headerRowDxfId="28" dataDxfId="27" headerRowCellStyle="桁区切り" dataCellStyle="桁区切り">
  <autoFilter ref="A1:AA2"/>
  <tableColumns count="27">
    <tableColumn id="1" name="受付番号_x000a_（内部用）" dataDxfId="26"/>
    <tableColumn id="2" name="管理番号" dataDxfId="25"/>
    <tableColumn id="3" name="受付日" dataDxfId="24"/>
    <tableColumn id="4" name="受信時刻_x000a_（最終）" dataDxfId="23"/>
    <tableColumn id="5" name="受付方法" dataDxfId="22"/>
    <tableColumn id="6" name="申請者" dataDxfId="21"/>
    <tableColumn id="7" name="住所" dataDxfId="20"/>
    <tableColumn id="8" name="代表者職" dataDxfId="19"/>
    <tableColumn id="9" name="氏名" dataDxfId="18"/>
    <tableColumn id="10" name="共同申請者_x000a_住所" dataDxfId="17"/>
    <tableColumn id="11" name="共同申請者氏名" dataDxfId="16"/>
    <tableColumn id="12" name="共同申請者法人役職" dataDxfId="15"/>
    <tableColumn id="13" name="共同申請者法人代表者氏名" dataDxfId="14"/>
    <tableColumn id="14" name="交付決定日" dataDxfId="13"/>
    <tableColumn id="15" name="交付番号" dataDxfId="12"/>
    <tableColumn id="16" name="変更内容" dataDxfId="11"/>
    <tableColumn id="17" name="変更（中止・廃止）の生じた年月日" dataDxfId="10"/>
    <tableColumn id="18" name="交付決定額" dataDxfId="9" dataCellStyle="桁区切り">
      <calculatedColumnFormula>参考様式!C15</calculatedColumnFormula>
    </tableColumn>
    <tableColumn id="24" name="旧発電出力" dataDxfId="8" dataCellStyle="桁区切り">
      <calculatedColumnFormula>+参考様式!R20</calculatedColumnFormula>
    </tableColumn>
    <tableColumn id="26" name="新発電出力" dataDxfId="7" dataCellStyle="桁区切り">
      <calculatedColumnFormula>+参考様式!I20</calculatedColumnFormula>
    </tableColumn>
    <tableColumn id="19" name="発電出力増減分" dataDxfId="6">
      <calculatedColumnFormula>+参考様式!I21</calculatedColumnFormula>
    </tableColumn>
    <tableColumn id="27" name="旧蓄電容量" dataDxfId="5">
      <calculatedColumnFormula>+参考様式!R22</calculatedColumnFormula>
    </tableColumn>
    <tableColumn id="25" name="新蓄電容量" dataDxfId="4">
      <calculatedColumnFormula>+参考様式!I22</calculatedColumnFormula>
    </tableColumn>
    <tableColumn id="20" name="蓄電容量増減分" dataDxfId="3">
      <calculatedColumnFormula>+参考様式!I23</calculatedColumnFormula>
    </tableColumn>
    <tableColumn id="22" name="旧補助経費" dataDxfId="2" dataCellStyle="桁区切り">
      <calculatedColumnFormula>+参考様式!R24</calculatedColumnFormula>
    </tableColumn>
    <tableColumn id="23" name="新補助経費" dataDxfId="1" dataCellStyle="桁区切り">
      <calculatedColumnFormula>+参考様式!I24</calculatedColumnFormula>
    </tableColumn>
    <tableColumn id="21" name="補助経費増減" dataDxfId="0" dataCellStyle="桁区切り">
      <calculatedColumnFormula>+参考様式!I25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8"/>
  <sheetViews>
    <sheetView showGridLines="0" tabSelected="1" view="pageBreakPreview" zoomScaleNormal="100" zoomScaleSheetLayoutView="100" workbookViewId="0"/>
  </sheetViews>
  <sheetFormatPr defaultColWidth="3" defaultRowHeight="18" customHeight="1" x14ac:dyDescent="0.45"/>
  <cols>
    <col min="1" max="16384" width="3" style="3"/>
  </cols>
  <sheetData>
    <row r="1" spans="1:29" ht="18" customHeight="1" x14ac:dyDescent="0.45">
      <c r="A1" s="1" t="s">
        <v>464</v>
      </c>
    </row>
    <row r="2" spans="1:29" ht="18" customHeight="1" x14ac:dyDescent="0.45">
      <c r="A2" s="235"/>
      <c r="B2" s="236"/>
      <c r="T2" s="153" t="s">
        <v>7</v>
      </c>
      <c r="U2" s="82"/>
      <c r="V2" s="153" t="s">
        <v>9</v>
      </c>
      <c r="W2" s="82"/>
      <c r="X2" s="153" t="s">
        <v>6</v>
      </c>
      <c r="Y2" s="82"/>
      <c r="Z2" s="153" t="s">
        <v>5</v>
      </c>
    </row>
    <row r="3" spans="1:29" ht="18" customHeight="1" x14ac:dyDescent="0.45">
      <c r="A3" s="2"/>
    </row>
    <row r="4" spans="1:29" ht="18" customHeight="1" x14ac:dyDescent="0.45">
      <c r="A4" s="154" t="s">
        <v>0</v>
      </c>
    </row>
    <row r="5" spans="1:29" ht="18" customHeight="1" x14ac:dyDescent="0.45">
      <c r="A5" s="1"/>
    </row>
    <row r="6" spans="1:29" ht="18" customHeight="1" x14ac:dyDescent="0.45">
      <c r="A6" s="1"/>
    </row>
    <row r="7" spans="1:29" ht="18" customHeight="1" x14ac:dyDescent="0.45">
      <c r="A7" s="196" t="s">
        <v>467</v>
      </c>
      <c r="B7" s="196"/>
      <c r="C7" s="196"/>
      <c r="D7" s="196"/>
      <c r="E7" s="196"/>
      <c r="F7" s="196"/>
      <c r="G7" s="196"/>
      <c r="H7" s="196"/>
      <c r="I7" s="196"/>
      <c r="J7" s="3" t="s">
        <v>3</v>
      </c>
      <c r="O7" s="210"/>
      <c r="P7" s="210"/>
      <c r="Q7" s="210"/>
      <c r="R7" s="210"/>
      <c r="S7" s="210"/>
      <c r="T7" s="210"/>
      <c r="U7" s="210"/>
      <c r="V7" s="210"/>
      <c r="W7" s="210"/>
      <c r="X7" s="210"/>
      <c r="Y7" s="210"/>
      <c r="Z7" s="210"/>
    </row>
    <row r="8" spans="1:29" ht="18" customHeight="1" x14ac:dyDescent="0.45">
      <c r="A8" s="4" t="s">
        <v>1</v>
      </c>
      <c r="J8" s="3" t="s">
        <v>2</v>
      </c>
      <c r="O8" s="210"/>
      <c r="P8" s="210"/>
      <c r="Q8" s="210"/>
      <c r="R8" s="210"/>
      <c r="S8" s="210"/>
      <c r="T8" s="210"/>
      <c r="U8" s="210"/>
      <c r="V8" s="210"/>
      <c r="W8" s="210"/>
      <c r="X8" s="210"/>
      <c r="Y8" s="210"/>
      <c r="Z8" s="210"/>
    </row>
    <row r="9" spans="1:29" ht="18" customHeight="1" x14ac:dyDescent="0.45">
      <c r="A9" s="4"/>
      <c r="B9" s="209" t="s">
        <v>393</v>
      </c>
      <c r="C9" s="209"/>
      <c r="D9" s="209"/>
      <c r="E9" s="209"/>
      <c r="F9" s="209"/>
      <c r="G9" s="209"/>
      <c r="H9" s="209"/>
      <c r="I9" s="209"/>
      <c r="J9" s="209"/>
      <c r="K9" s="209"/>
      <c r="L9" s="209"/>
      <c r="M9" s="209"/>
      <c r="O9" s="210"/>
      <c r="P9" s="210"/>
      <c r="Q9" s="210"/>
      <c r="R9" s="210"/>
      <c r="S9" s="210"/>
      <c r="T9" s="210"/>
      <c r="U9" s="210"/>
      <c r="V9" s="210"/>
      <c r="W9" s="210"/>
      <c r="X9" s="210"/>
      <c r="Y9" s="210"/>
      <c r="Z9" s="210"/>
      <c r="AB9" s="3" t="s">
        <v>53</v>
      </c>
      <c r="AC9" s="3" t="s">
        <v>493</v>
      </c>
    </row>
    <row r="10" spans="1:29" ht="18" customHeight="1" x14ac:dyDescent="0.45">
      <c r="A10" s="2"/>
    </row>
    <row r="11" spans="1:29" ht="18" customHeight="1" x14ac:dyDescent="0.45">
      <c r="A11" s="196" t="s">
        <v>4</v>
      </c>
      <c r="B11" s="196"/>
      <c r="C11" s="196"/>
      <c r="D11" s="196"/>
      <c r="E11" s="196"/>
      <c r="F11" s="196"/>
      <c r="G11" s="196"/>
      <c r="H11" s="196"/>
      <c r="I11" s="196"/>
      <c r="J11" s="3" t="s">
        <v>3</v>
      </c>
      <c r="O11" s="210"/>
      <c r="P11" s="210"/>
      <c r="Q11" s="210"/>
      <c r="R11" s="210"/>
      <c r="S11" s="210"/>
      <c r="T11" s="210"/>
      <c r="U11" s="210"/>
      <c r="V11" s="210"/>
      <c r="W11" s="210"/>
      <c r="X11" s="210"/>
      <c r="Y11" s="210"/>
      <c r="Z11" s="210"/>
      <c r="AB11" s="148" t="s">
        <v>53</v>
      </c>
      <c r="AC11" s="3" t="s">
        <v>55</v>
      </c>
    </row>
    <row r="12" spans="1:29" ht="18" customHeight="1" x14ac:dyDescent="0.45">
      <c r="A12" s="4"/>
      <c r="J12" s="3" t="s">
        <v>2</v>
      </c>
      <c r="O12" s="210"/>
      <c r="P12" s="210"/>
      <c r="Q12" s="210"/>
      <c r="R12" s="210"/>
      <c r="S12" s="210"/>
      <c r="T12" s="210"/>
      <c r="U12" s="210"/>
      <c r="V12" s="210"/>
      <c r="W12" s="210"/>
      <c r="X12" s="210"/>
      <c r="Y12" s="210"/>
      <c r="Z12" s="210"/>
    </row>
    <row r="13" spans="1:29" ht="18" customHeight="1" x14ac:dyDescent="0.45">
      <c r="A13" s="1"/>
      <c r="B13" s="209" t="s">
        <v>393</v>
      </c>
      <c r="C13" s="209"/>
      <c r="D13" s="209"/>
      <c r="E13" s="209"/>
      <c r="F13" s="209"/>
      <c r="G13" s="209"/>
      <c r="H13" s="209"/>
      <c r="I13" s="209"/>
      <c r="J13" s="209"/>
      <c r="K13" s="209"/>
      <c r="L13" s="209"/>
      <c r="M13" s="209"/>
      <c r="O13" s="210"/>
      <c r="P13" s="210"/>
      <c r="Q13" s="210"/>
      <c r="R13" s="210"/>
      <c r="S13" s="210"/>
      <c r="T13" s="210"/>
      <c r="U13" s="210"/>
      <c r="V13" s="210"/>
      <c r="W13" s="210"/>
      <c r="X13" s="210"/>
      <c r="Y13" s="210"/>
      <c r="Z13" s="210"/>
      <c r="AB13" s="3" t="s">
        <v>53</v>
      </c>
      <c r="AC13" s="3" t="s">
        <v>493</v>
      </c>
    </row>
    <row r="14" spans="1:29" ht="18" customHeight="1" x14ac:dyDescent="0.45">
      <c r="A14" s="1"/>
    </row>
    <row r="15" spans="1:29" ht="18" customHeight="1" x14ac:dyDescent="0.45">
      <c r="A15" s="238" t="s">
        <v>520</v>
      </c>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row>
    <row r="16" spans="1:29" ht="18" customHeight="1" x14ac:dyDescent="0.45">
      <c r="A16" s="2"/>
    </row>
    <row r="17" spans="1:26" ht="18" customHeight="1" x14ac:dyDescent="0.45">
      <c r="A17" s="2"/>
    </row>
    <row r="18" spans="1:26" s="4" customFormat="1" ht="18" customHeight="1" x14ac:dyDescent="0.45">
      <c r="A18" s="237" t="s">
        <v>7</v>
      </c>
      <c r="B18" s="237"/>
      <c r="C18" s="156"/>
      <c r="D18" s="160" t="s">
        <v>9</v>
      </c>
      <c r="E18" s="157"/>
      <c r="F18" s="160" t="s">
        <v>468</v>
      </c>
      <c r="G18" s="157"/>
      <c r="H18" s="202" t="s">
        <v>469</v>
      </c>
      <c r="I18" s="202"/>
      <c r="J18" s="202"/>
      <c r="K18" s="202"/>
      <c r="L18" s="203"/>
      <c r="M18" s="203"/>
      <c r="N18" s="202" t="s">
        <v>523</v>
      </c>
      <c r="O18" s="202"/>
      <c r="P18" s="202"/>
      <c r="Q18" s="202"/>
      <c r="R18" s="202"/>
      <c r="S18" s="202"/>
      <c r="T18" s="202"/>
      <c r="U18" s="202"/>
      <c r="V18" s="202"/>
      <c r="W18" s="202"/>
      <c r="X18" s="202"/>
      <c r="Y18" s="202"/>
      <c r="Z18" s="202"/>
    </row>
    <row r="19" spans="1:26" s="4" customFormat="1" ht="18" customHeight="1" x14ac:dyDescent="0.45">
      <c r="A19" s="202" t="s">
        <v>521</v>
      </c>
      <c r="B19" s="202"/>
      <c r="C19" s="202"/>
      <c r="D19" s="202"/>
      <c r="E19" s="202"/>
      <c r="F19" s="202"/>
      <c r="G19" s="202"/>
      <c r="H19" s="202"/>
      <c r="I19" s="202"/>
      <c r="J19" s="202"/>
      <c r="K19" s="202"/>
      <c r="L19" s="202"/>
      <c r="M19" s="202"/>
      <c r="N19" s="202"/>
      <c r="O19" s="202"/>
      <c r="P19" s="202"/>
      <c r="Q19" s="202"/>
      <c r="R19" s="203"/>
      <c r="S19" s="203"/>
      <c r="T19" s="202" t="s">
        <v>522</v>
      </c>
      <c r="U19" s="202"/>
      <c r="V19" s="202"/>
      <c r="W19" s="202"/>
      <c r="X19" s="202"/>
      <c r="Y19" s="202"/>
      <c r="Z19" s="202"/>
    </row>
    <row r="20" spans="1:26" s="4" customFormat="1" ht="18" customHeight="1" x14ac:dyDescent="0.45">
      <c r="A20" s="202" t="s">
        <v>470</v>
      </c>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row>
    <row r="21" spans="1:26" ht="18" customHeight="1" x14ac:dyDescent="0.4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row>
    <row r="22" spans="1:26" ht="18" customHeight="1" x14ac:dyDescent="0.45">
      <c r="A22" s="211" t="s">
        <v>471</v>
      </c>
      <c r="B22" s="212"/>
      <c r="C22" s="212"/>
      <c r="D22" s="212"/>
      <c r="E22" s="212"/>
      <c r="F22" s="213"/>
      <c r="G22" s="220"/>
      <c r="H22" s="221"/>
      <c r="I22" s="221"/>
      <c r="J22" s="221"/>
      <c r="K22" s="221"/>
      <c r="L22" s="221"/>
      <c r="M22" s="221"/>
      <c r="N22" s="221"/>
      <c r="O22" s="221"/>
      <c r="P22" s="221"/>
      <c r="Q22" s="221"/>
      <c r="R22" s="221"/>
      <c r="S22" s="221"/>
      <c r="T22" s="221"/>
      <c r="U22" s="221"/>
      <c r="V22" s="221"/>
      <c r="W22" s="221"/>
      <c r="X22" s="221"/>
      <c r="Y22" s="221"/>
      <c r="Z22" s="222"/>
    </row>
    <row r="23" spans="1:26" ht="18" customHeight="1" x14ac:dyDescent="0.45">
      <c r="A23" s="214"/>
      <c r="B23" s="215"/>
      <c r="C23" s="215"/>
      <c r="D23" s="215"/>
      <c r="E23" s="215"/>
      <c r="F23" s="216"/>
      <c r="G23" s="223"/>
      <c r="H23" s="224"/>
      <c r="I23" s="224"/>
      <c r="J23" s="224"/>
      <c r="K23" s="224"/>
      <c r="L23" s="224"/>
      <c r="M23" s="224"/>
      <c r="N23" s="224"/>
      <c r="O23" s="224"/>
      <c r="P23" s="224"/>
      <c r="Q23" s="224"/>
      <c r="R23" s="224"/>
      <c r="S23" s="224"/>
      <c r="T23" s="224"/>
      <c r="U23" s="224"/>
      <c r="V23" s="224"/>
      <c r="W23" s="224"/>
      <c r="X23" s="224"/>
      <c r="Y23" s="224"/>
      <c r="Z23" s="225"/>
    </row>
    <row r="24" spans="1:26" ht="18" customHeight="1" x14ac:dyDescent="0.45">
      <c r="A24" s="214"/>
      <c r="B24" s="215"/>
      <c r="C24" s="215"/>
      <c r="D24" s="215"/>
      <c r="E24" s="215"/>
      <c r="F24" s="216"/>
      <c r="G24" s="223"/>
      <c r="H24" s="224"/>
      <c r="I24" s="224"/>
      <c r="J24" s="224"/>
      <c r="K24" s="224"/>
      <c r="L24" s="224"/>
      <c r="M24" s="224"/>
      <c r="N24" s="224"/>
      <c r="O24" s="224"/>
      <c r="P24" s="224"/>
      <c r="Q24" s="224"/>
      <c r="R24" s="224"/>
      <c r="S24" s="224"/>
      <c r="T24" s="224"/>
      <c r="U24" s="224"/>
      <c r="V24" s="224"/>
      <c r="W24" s="224"/>
      <c r="X24" s="224"/>
      <c r="Y24" s="224"/>
      <c r="Z24" s="225"/>
    </row>
    <row r="25" spans="1:26" ht="18" customHeight="1" x14ac:dyDescent="0.45">
      <c r="A25" s="214"/>
      <c r="B25" s="215"/>
      <c r="C25" s="215"/>
      <c r="D25" s="215"/>
      <c r="E25" s="215"/>
      <c r="F25" s="216"/>
      <c r="G25" s="223"/>
      <c r="H25" s="224"/>
      <c r="I25" s="224"/>
      <c r="J25" s="224"/>
      <c r="K25" s="224"/>
      <c r="L25" s="224"/>
      <c r="M25" s="224"/>
      <c r="N25" s="224"/>
      <c r="O25" s="224"/>
      <c r="P25" s="224"/>
      <c r="Q25" s="224"/>
      <c r="R25" s="224"/>
      <c r="S25" s="224"/>
      <c r="T25" s="224"/>
      <c r="U25" s="224"/>
      <c r="V25" s="224"/>
      <c r="W25" s="224"/>
      <c r="X25" s="224"/>
      <c r="Y25" s="224"/>
      <c r="Z25" s="225"/>
    </row>
    <row r="26" spans="1:26" ht="18" customHeight="1" x14ac:dyDescent="0.45">
      <c r="A26" s="214"/>
      <c r="B26" s="215"/>
      <c r="C26" s="215"/>
      <c r="D26" s="215"/>
      <c r="E26" s="215"/>
      <c r="F26" s="216"/>
      <c r="G26" s="223"/>
      <c r="H26" s="224"/>
      <c r="I26" s="224"/>
      <c r="J26" s="224"/>
      <c r="K26" s="224"/>
      <c r="L26" s="224"/>
      <c r="M26" s="224"/>
      <c r="N26" s="224"/>
      <c r="O26" s="224"/>
      <c r="P26" s="224"/>
      <c r="Q26" s="224"/>
      <c r="R26" s="224"/>
      <c r="S26" s="224"/>
      <c r="T26" s="224"/>
      <c r="U26" s="224"/>
      <c r="V26" s="224"/>
      <c r="W26" s="224"/>
      <c r="X26" s="224"/>
      <c r="Y26" s="224"/>
      <c r="Z26" s="225"/>
    </row>
    <row r="27" spans="1:26" ht="18" customHeight="1" x14ac:dyDescent="0.45">
      <c r="A27" s="214"/>
      <c r="B27" s="215"/>
      <c r="C27" s="215"/>
      <c r="D27" s="215"/>
      <c r="E27" s="215"/>
      <c r="F27" s="216"/>
      <c r="G27" s="223"/>
      <c r="H27" s="224"/>
      <c r="I27" s="224"/>
      <c r="J27" s="224"/>
      <c r="K27" s="224"/>
      <c r="L27" s="224"/>
      <c r="M27" s="224"/>
      <c r="N27" s="224"/>
      <c r="O27" s="224"/>
      <c r="P27" s="224"/>
      <c r="Q27" s="224"/>
      <c r="R27" s="224"/>
      <c r="S27" s="224"/>
      <c r="T27" s="224"/>
      <c r="U27" s="224"/>
      <c r="V27" s="224"/>
      <c r="W27" s="224"/>
      <c r="X27" s="224"/>
      <c r="Y27" s="224"/>
      <c r="Z27" s="225"/>
    </row>
    <row r="28" spans="1:26" ht="18" customHeight="1" x14ac:dyDescent="0.45">
      <c r="A28" s="217"/>
      <c r="B28" s="218"/>
      <c r="C28" s="218"/>
      <c r="D28" s="218"/>
      <c r="E28" s="218"/>
      <c r="F28" s="219"/>
      <c r="G28" s="226"/>
      <c r="H28" s="227"/>
      <c r="I28" s="227"/>
      <c r="J28" s="227"/>
      <c r="K28" s="227"/>
      <c r="L28" s="227"/>
      <c r="M28" s="227"/>
      <c r="N28" s="227"/>
      <c r="O28" s="227"/>
      <c r="P28" s="227"/>
      <c r="Q28" s="227"/>
      <c r="R28" s="227"/>
      <c r="S28" s="227"/>
      <c r="T28" s="227"/>
      <c r="U28" s="227"/>
      <c r="V28" s="227"/>
      <c r="W28" s="227"/>
      <c r="X28" s="227"/>
      <c r="Y28" s="227"/>
      <c r="Z28" s="228"/>
    </row>
    <row r="29" spans="1:26" ht="18" customHeight="1" x14ac:dyDescent="0.45">
      <c r="A29" s="211" t="s">
        <v>465</v>
      </c>
      <c r="B29" s="212"/>
      <c r="C29" s="212"/>
      <c r="D29" s="212"/>
      <c r="E29" s="212"/>
      <c r="F29" s="213"/>
      <c r="G29" s="223"/>
      <c r="H29" s="224"/>
      <c r="I29" s="224"/>
      <c r="J29" s="224"/>
      <c r="K29" s="224"/>
      <c r="L29" s="224"/>
      <c r="M29" s="224"/>
      <c r="N29" s="224"/>
      <c r="O29" s="224"/>
      <c r="P29" s="224"/>
      <c r="Q29" s="224"/>
      <c r="R29" s="224"/>
      <c r="S29" s="224"/>
      <c r="T29" s="224"/>
      <c r="U29" s="224"/>
      <c r="V29" s="224"/>
      <c r="W29" s="224"/>
      <c r="X29" s="224"/>
      <c r="Y29" s="224"/>
      <c r="Z29" s="225"/>
    </row>
    <row r="30" spans="1:26" ht="18" customHeight="1" x14ac:dyDescent="0.45">
      <c r="A30" s="214"/>
      <c r="B30" s="215"/>
      <c r="C30" s="215"/>
      <c r="D30" s="215"/>
      <c r="E30" s="215"/>
      <c r="F30" s="216"/>
      <c r="G30" s="223"/>
      <c r="H30" s="224"/>
      <c r="I30" s="224"/>
      <c r="J30" s="224"/>
      <c r="K30" s="224"/>
      <c r="L30" s="224"/>
      <c r="M30" s="224"/>
      <c r="N30" s="224"/>
      <c r="O30" s="224"/>
      <c r="P30" s="224"/>
      <c r="Q30" s="224"/>
      <c r="R30" s="224"/>
      <c r="S30" s="224"/>
      <c r="T30" s="224"/>
      <c r="U30" s="224"/>
      <c r="V30" s="224"/>
      <c r="W30" s="224"/>
      <c r="X30" s="224"/>
      <c r="Y30" s="224"/>
      <c r="Z30" s="225"/>
    </row>
    <row r="31" spans="1:26" ht="18" customHeight="1" x14ac:dyDescent="0.45">
      <c r="A31" s="214"/>
      <c r="B31" s="215"/>
      <c r="C31" s="215"/>
      <c r="D31" s="215"/>
      <c r="E31" s="215"/>
      <c r="F31" s="216"/>
      <c r="G31" s="223"/>
      <c r="H31" s="224"/>
      <c r="I31" s="224"/>
      <c r="J31" s="224"/>
      <c r="K31" s="224"/>
      <c r="L31" s="224"/>
      <c r="M31" s="224"/>
      <c r="N31" s="224"/>
      <c r="O31" s="224"/>
      <c r="P31" s="224"/>
      <c r="Q31" s="224"/>
      <c r="R31" s="224"/>
      <c r="S31" s="224"/>
      <c r="T31" s="224"/>
      <c r="U31" s="224"/>
      <c r="V31" s="224"/>
      <c r="W31" s="224"/>
      <c r="X31" s="224"/>
      <c r="Y31" s="224"/>
      <c r="Z31" s="225"/>
    </row>
    <row r="32" spans="1:26" ht="18" customHeight="1" x14ac:dyDescent="0.45">
      <c r="A32" s="214"/>
      <c r="B32" s="215"/>
      <c r="C32" s="215"/>
      <c r="D32" s="215"/>
      <c r="E32" s="215"/>
      <c r="F32" s="216"/>
      <c r="G32" s="223"/>
      <c r="H32" s="224"/>
      <c r="I32" s="224"/>
      <c r="J32" s="224"/>
      <c r="K32" s="224"/>
      <c r="L32" s="224"/>
      <c r="M32" s="224"/>
      <c r="N32" s="224"/>
      <c r="O32" s="224"/>
      <c r="P32" s="224"/>
      <c r="Q32" s="224"/>
      <c r="R32" s="224"/>
      <c r="S32" s="224"/>
      <c r="T32" s="224"/>
      <c r="U32" s="224"/>
      <c r="V32" s="224"/>
      <c r="W32" s="224"/>
      <c r="X32" s="224"/>
      <c r="Y32" s="224"/>
      <c r="Z32" s="225"/>
    </row>
    <row r="33" spans="1:26" ht="18" customHeight="1" x14ac:dyDescent="0.45">
      <c r="A33" s="214"/>
      <c r="B33" s="215"/>
      <c r="C33" s="215"/>
      <c r="D33" s="215"/>
      <c r="E33" s="215"/>
      <c r="F33" s="216"/>
      <c r="G33" s="223"/>
      <c r="H33" s="224"/>
      <c r="I33" s="224"/>
      <c r="J33" s="224"/>
      <c r="K33" s="224"/>
      <c r="L33" s="224"/>
      <c r="M33" s="224"/>
      <c r="N33" s="224"/>
      <c r="O33" s="224"/>
      <c r="P33" s="224"/>
      <c r="Q33" s="224"/>
      <c r="R33" s="224"/>
      <c r="S33" s="224"/>
      <c r="T33" s="224"/>
      <c r="U33" s="224"/>
      <c r="V33" s="224"/>
      <c r="W33" s="224"/>
      <c r="X33" s="224"/>
      <c r="Y33" s="224"/>
      <c r="Z33" s="225"/>
    </row>
    <row r="34" spans="1:26" ht="18" customHeight="1" x14ac:dyDescent="0.45">
      <c r="A34" s="214"/>
      <c r="B34" s="215"/>
      <c r="C34" s="215"/>
      <c r="D34" s="215"/>
      <c r="E34" s="215"/>
      <c r="F34" s="216"/>
      <c r="G34" s="223"/>
      <c r="H34" s="224"/>
      <c r="I34" s="224"/>
      <c r="J34" s="224"/>
      <c r="K34" s="224"/>
      <c r="L34" s="224"/>
      <c r="M34" s="224"/>
      <c r="N34" s="224"/>
      <c r="O34" s="224"/>
      <c r="P34" s="224"/>
      <c r="Q34" s="224"/>
      <c r="R34" s="224"/>
      <c r="S34" s="224"/>
      <c r="T34" s="224"/>
      <c r="U34" s="224"/>
      <c r="V34" s="224"/>
      <c r="W34" s="224"/>
      <c r="X34" s="224"/>
      <c r="Y34" s="224"/>
      <c r="Z34" s="225"/>
    </row>
    <row r="35" spans="1:26" ht="18" customHeight="1" x14ac:dyDescent="0.45">
      <c r="A35" s="217"/>
      <c r="B35" s="218"/>
      <c r="C35" s="218"/>
      <c r="D35" s="218"/>
      <c r="E35" s="218"/>
      <c r="F35" s="219"/>
      <c r="G35" s="226"/>
      <c r="H35" s="227"/>
      <c r="I35" s="227"/>
      <c r="J35" s="227"/>
      <c r="K35" s="227"/>
      <c r="L35" s="227"/>
      <c r="M35" s="227"/>
      <c r="N35" s="227"/>
      <c r="O35" s="227"/>
      <c r="P35" s="227"/>
      <c r="Q35" s="227"/>
      <c r="R35" s="227"/>
      <c r="S35" s="227"/>
      <c r="T35" s="227"/>
      <c r="U35" s="227"/>
      <c r="V35" s="227"/>
      <c r="W35" s="227"/>
      <c r="X35" s="227"/>
      <c r="Y35" s="227"/>
      <c r="Z35" s="228"/>
    </row>
    <row r="36" spans="1:26" ht="18" customHeight="1" x14ac:dyDescent="0.45">
      <c r="A36" s="211" t="s">
        <v>466</v>
      </c>
      <c r="B36" s="212"/>
      <c r="C36" s="212"/>
      <c r="D36" s="212"/>
      <c r="E36" s="212"/>
      <c r="F36" s="213"/>
      <c r="G36" s="193" t="s">
        <v>7</v>
      </c>
      <c r="H36" s="194"/>
      <c r="I36" s="194"/>
      <c r="J36" s="194"/>
      <c r="K36" s="194"/>
      <c r="L36" s="194"/>
      <c r="M36" s="199"/>
      <c r="N36" s="199"/>
      <c r="O36" s="229" t="s">
        <v>9</v>
      </c>
      <c r="P36" s="199"/>
      <c r="Q36" s="199"/>
      <c r="R36" s="232" t="s">
        <v>6</v>
      </c>
      <c r="S36" s="199"/>
      <c r="T36" s="199"/>
      <c r="U36" s="204" t="s">
        <v>5</v>
      </c>
      <c r="V36" s="204"/>
      <c r="W36" s="204"/>
      <c r="X36" s="204"/>
      <c r="Y36" s="204"/>
      <c r="Z36" s="205"/>
    </row>
    <row r="37" spans="1:26" ht="18" customHeight="1" x14ac:dyDescent="0.45">
      <c r="A37" s="214"/>
      <c r="B37" s="215"/>
      <c r="C37" s="215"/>
      <c r="D37" s="215"/>
      <c r="E37" s="215"/>
      <c r="F37" s="216"/>
      <c r="G37" s="195"/>
      <c r="H37" s="196"/>
      <c r="I37" s="196"/>
      <c r="J37" s="196"/>
      <c r="K37" s="196"/>
      <c r="L37" s="196"/>
      <c r="M37" s="200"/>
      <c r="N37" s="200"/>
      <c r="O37" s="230"/>
      <c r="P37" s="200"/>
      <c r="Q37" s="200"/>
      <c r="R37" s="233"/>
      <c r="S37" s="200"/>
      <c r="T37" s="200"/>
      <c r="U37" s="202"/>
      <c r="V37" s="202"/>
      <c r="W37" s="202"/>
      <c r="X37" s="202"/>
      <c r="Y37" s="202"/>
      <c r="Z37" s="206"/>
    </row>
    <row r="38" spans="1:26" ht="18" customHeight="1" x14ac:dyDescent="0.45">
      <c r="A38" s="217"/>
      <c r="B38" s="218"/>
      <c r="C38" s="218"/>
      <c r="D38" s="218"/>
      <c r="E38" s="218"/>
      <c r="F38" s="219"/>
      <c r="G38" s="197"/>
      <c r="H38" s="198"/>
      <c r="I38" s="198"/>
      <c r="J38" s="198"/>
      <c r="K38" s="198"/>
      <c r="L38" s="198"/>
      <c r="M38" s="201"/>
      <c r="N38" s="201"/>
      <c r="O38" s="231"/>
      <c r="P38" s="201"/>
      <c r="Q38" s="201"/>
      <c r="R38" s="234"/>
      <c r="S38" s="201"/>
      <c r="T38" s="201"/>
      <c r="U38" s="207"/>
      <c r="V38" s="207"/>
      <c r="W38" s="207"/>
      <c r="X38" s="207"/>
      <c r="Y38" s="207"/>
      <c r="Z38" s="208"/>
    </row>
  </sheetData>
  <sheetProtection sheet="1" objects="1" scenarios="1"/>
  <mergeCells count="34">
    <mergeCell ref="A2:B2"/>
    <mergeCell ref="A18:B18"/>
    <mergeCell ref="A15:Z15"/>
    <mergeCell ref="O11:Z11"/>
    <mergeCell ref="O7:Z7"/>
    <mergeCell ref="A7:I7"/>
    <mergeCell ref="O8:Z8"/>
    <mergeCell ref="B9:M9"/>
    <mergeCell ref="O9:R9"/>
    <mergeCell ref="S9:Z9"/>
    <mergeCell ref="A11:I11"/>
    <mergeCell ref="O12:Z12"/>
    <mergeCell ref="N18:Z18"/>
    <mergeCell ref="U36:Z38"/>
    <mergeCell ref="B13:M13"/>
    <mergeCell ref="O13:R13"/>
    <mergeCell ref="S13:Z13"/>
    <mergeCell ref="A20:Z20"/>
    <mergeCell ref="A19:Q19"/>
    <mergeCell ref="R19:S19"/>
    <mergeCell ref="T19:Z19"/>
    <mergeCell ref="A22:F28"/>
    <mergeCell ref="G22:Z28"/>
    <mergeCell ref="A29:F35"/>
    <mergeCell ref="G29:Z35"/>
    <mergeCell ref="A36:F38"/>
    <mergeCell ref="O36:O38"/>
    <mergeCell ref="P36:Q38"/>
    <mergeCell ref="R36:R38"/>
    <mergeCell ref="G36:L38"/>
    <mergeCell ref="M36:N38"/>
    <mergeCell ref="H18:K18"/>
    <mergeCell ref="L18:M18"/>
    <mergeCell ref="S36:T38"/>
  </mergeCells>
  <phoneticPr fontId="21"/>
  <conditionalFormatting sqref="U2 W2 Y2">
    <cfRule type="containsBlanks" dxfId="72" priority="14">
      <formula>LEN(TRIM(U2))=0</formula>
    </cfRule>
  </conditionalFormatting>
  <conditionalFormatting sqref="O11:Z11">
    <cfRule type="containsBlanks" dxfId="71" priority="13">
      <formula>LEN(TRIM(O11))=0</formula>
    </cfRule>
  </conditionalFormatting>
  <conditionalFormatting sqref="O7:Z8 O9 S9">
    <cfRule type="containsBlanks" dxfId="70" priority="12">
      <formula>LEN(TRIM(O7))=0</formula>
    </cfRule>
  </conditionalFormatting>
  <conditionalFormatting sqref="O12">
    <cfRule type="containsBlanks" dxfId="69" priority="11">
      <formula>LEN(TRIM(O12))=0</formula>
    </cfRule>
  </conditionalFormatting>
  <conditionalFormatting sqref="O13 S13">
    <cfRule type="containsBlanks" dxfId="68" priority="10">
      <formula>LEN(TRIM(O13))=0</formula>
    </cfRule>
  </conditionalFormatting>
  <conditionalFormatting sqref="C18">
    <cfRule type="containsBlanks" dxfId="67" priority="9">
      <formula>LEN(TRIM(C18))=0</formula>
    </cfRule>
  </conditionalFormatting>
  <conditionalFormatting sqref="E18 G18 L18:M18">
    <cfRule type="containsBlanks" dxfId="66" priority="8">
      <formula>LEN(TRIM(E18))=0</formula>
    </cfRule>
  </conditionalFormatting>
  <conditionalFormatting sqref="R19:S19">
    <cfRule type="containsBlanks" dxfId="65" priority="7">
      <formula>LEN(TRIM(R19))=0</formula>
    </cfRule>
  </conditionalFormatting>
  <conditionalFormatting sqref="G29:G30 M36 P36 S36">
    <cfRule type="containsBlanks" dxfId="64" priority="2">
      <formula>LEN(TRIM(G29))=0</formula>
    </cfRule>
  </conditionalFormatting>
  <conditionalFormatting sqref="G22">
    <cfRule type="containsBlanks" dxfId="63" priority="1">
      <formula>LEN(TRIM(G22))=0</formula>
    </cfRule>
  </conditionalFormatting>
  <dataValidations count="1">
    <dataValidation type="list" allowBlank="1" showInputMessage="1" showErrorMessage="1" sqref="R19:S19">
      <formula1>"変更,中止,廃止"</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71"/>
  <sheetViews>
    <sheetView showGridLines="0" view="pageBreakPreview" zoomScale="60" zoomScaleNormal="100" workbookViewId="0">
      <selection sqref="A1:B1"/>
    </sheetView>
  </sheetViews>
  <sheetFormatPr defaultColWidth="8.69921875" defaultRowHeight="13.2" x14ac:dyDescent="0.45"/>
  <cols>
    <col min="1" max="1" width="1" style="8" customWidth="1"/>
    <col min="2" max="2" width="8.69921875" style="8" customWidth="1"/>
    <col min="3" max="3" width="16.59765625" style="8" customWidth="1"/>
    <col min="4" max="4" width="21.69921875" style="10" customWidth="1"/>
    <col min="5" max="5" width="13.69921875" style="8" customWidth="1"/>
    <col min="6" max="7" width="6.69921875" style="8" customWidth="1"/>
    <col min="8" max="8" width="18.59765625" style="8" customWidth="1"/>
    <col min="9" max="9" width="6.5" style="8" customWidth="1"/>
    <col min="10" max="10" width="16" style="11" customWidth="1"/>
    <col min="11" max="11" width="1" style="8" customWidth="1"/>
    <col min="12" max="12" width="3.19921875" style="8" customWidth="1"/>
    <col min="13" max="13" width="8.69921875" style="9"/>
    <col min="14" max="16384" width="8.69921875" style="8"/>
  </cols>
  <sheetData>
    <row r="1" spans="1:14" ht="27" customHeight="1" thickBot="1" x14ac:dyDescent="0.5">
      <c r="A1" s="441" t="s">
        <v>177</v>
      </c>
      <c r="B1" s="442"/>
      <c r="C1" s="461" t="s">
        <v>178</v>
      </c>
      <c r="D1" s="462"/>
      <c r="E1" s="462"/>
      <c r="F1" s="462"/>
      <c r="G1" s="462"/>
      <c r="H1" s="462"/>
      <c r="I1" s="462"/>
      <c r="J1" s="463"/>
      <c r="M1" s="9" t="s">
        <v>53</v>
      </c>
      <c r="N1" s="8" t="s">
        <v>179</v>
      </c>
    </row>
    <row r="2" spans="1:14" ht="16.2" customHeight="1" thickBot="1" x14ac:dyDescent="0.5">
      <c r="A2" s="47"/>
      <c r="B2" s="47"/>
      <c r="C2" s="47"/>
      <c r="D2" s="48"/>
      <c r="E2" s="47"/>
      <c r="F2" s="47"/>
      <c r="G2" s="47"/>
      <c r="H2" s="47"/>
      <c r="I2" s="47"/>
      <c r="J2" s="49"/>
    </row>
    <row r="3" spans="1:14" ht="16.2" customHeight="1" thickBot="1" x14ac:dyDescent="0.5">
      <c r="A3" s="47"/>
      <c r="B3" s="50" t="s">
        <v>180</v>
      </c>
      <c r="C3" s="51"/>
      <c r="D3" s="89">
        <f>MIN(D5,D6,D7)</f>
        <v>0</v>
      </c>
      <c r="E3" s="47" t="s">
        <v>181</v>
      </c>
      <c r="J3" s="48"/>
      <c r="M3" s="20" t="s">
        <v>53</v>
      </c>
      <c r="N3" s="21" t="s">
        <v>128</v>
      </c>
    </row>
    <row r="4" spans="1:14" ht="16.2" customHeight="1" thickBot="1" x14ac:dyDescent="0.5">
      <c r="A4" s="47"/>
      <c r="B4" s="51"/>
      <c r="C4" s="51"/>
      <c r="D4" s="90"/>
      <c r="J4" s="48"/>
    </row>
    <row r="5" spans="1:14" ht="16.2" customHeight="1" thickBot="1" x14ac:dyDescent="0.5">
      <c r="A5" s="47"/>
      <c r="B5" s="51"/>
      <c r="C5" s="53" t="s">
        <v>182</v>
      </c>
      <c r="D5" s="91">
        <f>IF(D9="―",0,MIN(120000000,D9*120000))</f>
        <v>0</v>
      </c>
      <c r="E5" s="47" t="s">
        <v>183</v>
      </c>
      <c r="F5" s="47"/>
      <c r="G5" s="47"/>
      <c r="J5" s="49"/>
      <c r="M5" s="20" t="s">
        <v>53</v>
      </c>
      <c r="N5" s="21" t="s">
        <v>128</v>
      </c>
    </row>
    <row r="6" spans="1:14" ht="16.2" customHeight="1" thickBot="1" x14ac:dyDescent="0.5">
      <c r="A6" s="47"/>
      <c r="B6" s="47"/>
      <c r="C6" s="53" t="s">
        <v>184</v>
      </c>
      <c r="D6" s="92">
        <f>ROUNDDOWN(H59/2,-3)</f>
        <v>0</v>
      </c>
      <c r="E6" s="47" t="s">
        <v>185</v>
      </c>
      <c r="F6" s="47"/>
      <c r="G6" s="47"/>
      <c r="H6" s="47"/>
      <c r="I6" s="47"/>
      <c r="J6" s="49"/>
      <c r="M6" s="20" t="s">
        <v>53</v>
      </c>
      <c r="N6" s="21" t="s">
        <v>128</v>
      </c>
    </row>
    <row r="7" spans="1:14" ht="16.2" customHeight="1" thickBot="1" x14ac:dyDescent="0.5">
      <c r="A7" s="47"/>
      <c r="B7" s="47"/>
      <c r="C7" s="53" t="s">
        <v>186</v>
      </c>
      <c r="D7" s="89">
        <f>ROUNDDOWN(H59-D10,-3)</f>
        <v>0</v>
      </c>
      <c r="E7" s="47" t="s">
        <v>187</v>
      </c>
      <c r="F7" s="47"/>
      <c r="G7" s="47"/>
      <c r="H7" s="47"/>
      <c r="I7" s="47"/>
      <c r="J7" s="49"/>
      <c r="M7" s="20" t="s">
        <v>53</v>
      </c>
      <c r="N7" s="21" t="s">
        <v>128</v>
      </c>
    </row>
    <row r="8" spans="1:14" ht="16.2" customHeight="1" thickBot="1" x14ac:dyDescent="0.5">
      <c r="D8" s="93"/>
    </row>
    <row r="9" spans="1:14" ht="16.2" customHeight="1" thickBot="1" x14ac:dyDescent="0.5">
      <c r="A9" s="47"/>
      <c r="B9" s="490" t="s">
        <v>122</v>
      </c>
      <c r="C9" s="490"/>
      <c r="D9" s="89">
        <f>'別紙1-2'!X4</f>
        <v>0</v>
      </c>
      <c r="E9" s="47" t="s">
        <v>457</v>
      </c>
      <c r="H9" s="47"/>
      <c r="I9" s="56"/>
      <c r="J9" s="47"/>
      <c r="M9" s="20" t="s">
        <v>53</v>
      </c>
      <c r="N9" s="21" t="s">
        <v>128</v>
      </c>
    </row>
    <row r="10" spans="1:14" ht="16.2" customHeight="1" thickBot="1" x14ac:dyDescent="0.5">
      <c r="A10" s="47"/>
      <c r="B10" s="491" t="s">
        <v>188</v>
      </c>
      <c r="C10" s="492"/>
      <c r="D10" s="94"/>
      <c r="E10" s="47" t="s">
        <v>189</v>
      </c>
      <c r="F10" s="47"/>
      <c r="G10" s="47"/>
      <c r="H10" s="47"/>
      <c r="I10" s="47"/>
      <c r="J10" s="49"/>
      <c r="M10" s="20" t="s">
        <v>53</v>
      </c>
      <c r="N10" s="21" t="s">
        <v>190</v>
      </c>
    </row>
    <row r="11" spans="1:14" ht="16.2" customHeight="1" thickBot="1" x14ac:dyDescent="0.5">
      <c r="A11" s="47"/>
      <c r="B11" s="47"/>
      <c r="C11" s="47"/>
      <c r="D11" s="48"/>
      <c r="E11" s="47"/>
      <c r="F11" s="47"/>
      <c r="G11" s="47"/>
      <c r="H11" s="47"/>
      <c r="I11" s="47"/>
      <c r="J11" s="57" t="s">
        <v>191</v>
      </c>
    </row>
    <row r="12" spans="1:14" ht="16.2" customHeight="1" thickBot="1" x14ac:dyDescent="0.5">
      <c r="B12" s="465" t="s">
        <v>192</v>
      </c>
      <c r="C12" s="466"/>
      <c r="D12" s="13" t="s">
        <v>193</v>
      </c>
      <c r="E12" s="12" t="s">
        <v>194</v>
      </c>
      <c r="F12" s="12" t="s">
        <v>115</v>
      </c>
      <c r="G12" s="58" t="s">
        <v>195</v>
      </c>
      <c r="H12" s="59" t="s">
        <v>196</v>
      </c>
      <c r="I12" s="60" t="s">
        <v>167</v>
      </c>
      <c r="J12" s="13" t="s">
        <v>116</v>
      </c>
    </row>
    <row r="13" spans="1:14" ht="16.2" customHeight="1" x14ac:dyDescent="0.45">
      <c r="B13" s="493" t="s">
        <v>197</v>
      </c>
      <c r="C13" s="496" t="s">
        <v>198</v>
      </c>
      <c r="D13" s="164"/>
      <c r="E13" s="165"/>
      <c r="F13" s="165"/>
      <c r="G13" s="166"/>
      <c r="H13" s="167">
        <f>E13*F13</f>
        <v>0</v>
      </c>
      <c r="I13" s="168"/>
      <c r="J13" s="164"/>
      <c r="M13" s="20"/>
      <c r="N13" s="21"/>
    </row>
    <row r="14" spans="1:14" ht="16.2" customHeight="1" x14ac:dyDescent="0.45">
      <c r="B14" s="494"/>
      <c r="C14" s="497"/>
      <c r="D14" s="164"/>
      <c r="E14" s="165"/>
      <c r="F14" s="165"/>
      <c r="G14" s="166"/>
      <c r="H14" s="167">
        <f>E14*F14</f>
        <v>0</v>
      </c>
      <c r="I14" s="168"/>
      <c r="J14" s="164"/>
    </row>
    <row r="15" spans="1:14" ht="16.2" customHeight="1" thickBot="1" x14ac:dyDescent="0.5">
      <c r="B15" s="494"/>
      <c r="C15" s="497"/>
      <c r="D15" s="169"/>
      <c r="E15" s="170"/>
      <c r="F15" s="170"/>
      <c r="G15" s="171"/>
      <c r="H15" s="167">
        <f>E15*F15</f>
        <v>0</v>
      </c>
      <c r="I15" s="172"/>
      <c r="J15" s="169"/>
    </row>
    <row r="16" spans="1:14" ht="16.2" customHeight="1" thickBot="1" x14ac:dyDescent="0.5">
      <c r="B16" s="494"/>
      <c r="C16" s="61" t="s">
        <v>199</v>
      </c>
      <c r="D16" s="173"/>
      <c r="E16" s="174"/>
      <c r="F16" s="174"/>
      <c r="G16" s="175"/>
      <c r="H16" s="176">
        <f>SUM(H13:H15)</f>
        <v>0</v>
      </c>
      <c r="I16" s="177"/>
      <c r="J16" s="178"/>
      <c r="M16" s="20" t="s">
        <v>53</v>
      </c>
      <c r="N16" s="21" t="s">
        <v>128</v>
      </c>
    </row>
    <row r="17" spans="2:13" ht="16.2" customHeight="1" x14ac:dyDescent="0.45">
      <c r="B17" s="494"/>
      <c r="C17" s="497" t="s">
        <v>200</v>
      </c>
      <c r="D17" s="179"/>
      <c r="E17" s="180"/>
      <c r="F17" s="180"/>
      <c r="G17" s="166"/>
      <c r="H17" s="167">
        <f>E17*F17</f>
        <v>0</v>
      </c>
      <c r="I17" s="181"/>
      <c r="J17" s="179"/>
      <c r="M17" s="8"/>
    </row>
    <row r="18" spans="2:13" ht="16.2" customHeight="1" x14ac:dyDescent="0.45">
      <c r="B18" s="494"/>
      <c r="C18" s="497"/>
      <c r="D18" s="164"/>
      <c r="E18" s="165"/>
      <c r="F18" s="165"/>
      <c r="G18" s="166"/>
      <c r="H18" s="167">
        <f>E18*F18</f>
        <v>0</v>
      </c>
      <c r="I18" s="168"/>
      <c r="J18" s="164"/>
      <c r="M18" s="8"/>
    </row>
    <row r="19" spans="2:13" ht="16.2" customHeight="1" x14ac:dyDescent="0.45">
      <c r="B19" s="494"/>
      <c r="C19" s="497"/>
      <c r="D19" s="164"/>
      <c r="E19" s="165"/>
      <c r="F19" s="165"/>
      <c r="G19" s="166"/>
      <c r="H19" s="167">
        <f>E19*F19</f>
        <v>0</v>
      </c>
      <c r="I19" s="168"/>
      <c r="J19" s="164"/>
      <c r="M19" s="8"/>
    </row>
    <row r="20" spans="2:13" ht="16.2" customHeight="1" x14ac:dyDescent="0.45">
      <c r="B20" s="494"/>
      <c r="C20" s="497"/>
      <c r="D20" s="164"/>
      <c r="E20" s="165"/>
      <c r="F20" s="165"/>
      <c r="G20" s="166"/>
      <c r="H20" s="167">
        <f>E20*F20</f>
        <v>0</v>
      </c>
      <c r="I20" s="168"/>
      <c r="J20" s="164"/>
      <c r="M20" s="8"/>
    </row>
    <row r="21" spans="2:13" ht="16.2" customHeight="1" x14ac:dyDescent="0.45">
      <c r="B21" s="494"/>
      <c r="C21" s="497"/>
      <c r="D21" s="164"/>
      <c r="E21" s="165"/>
      <c r="F21" s="165"/>
      <c r="G21" s="166"/>
      <c r="H21" s="167">
        <f t="shared" ref="H21:H35" si="0">E21*F21</f>
        <v>0</v>
      </c>
      <c r="I21" s="168"/>
      <c r="J21" s="164"/>
      <c r="M21" s="8"/>
    </row>
    <row r="22" spans="2:13" ht="16.2" customHeight="1" x14ac:dyDescent="0.45">
      <c r="B22" s="494"/>
      <c r="C22" s="497"/>
      <c r="D22" s="164"/>
      <c r="E22" s="165"/>
      <c r="F22" s="165"/>
      <c r="G22" s="166"/>
      <c r="H22" s="167">
        <f t="shared" si="0"/>
        <v>0</v>
      </c>
      <c r="I22" s="168"/>
      <c r="J22" s="164"/>
      <c r="M22" s="8"/>
    </row>
    <row r="23" spans="2:13" ht="16.2" customHeight="1" x14ac:dyDescent="0.45">
      <c r="B23" s="494"/>
      <c r="C23" s="497"/>
      <c r="D23" s="164"/>
      <c r="E23" s="165"/>
      <c r="F23" s="165"/>
      <c r="G23" s="166"/>
      <c r="H23" s="167">
        <f t="shared" si="0"/>
        <v>0</v>
      </c>
      <c r="I23" s="168"/>
      <c r="J23" s="164"/>
      <c r="M23" s="8"/>
    </row>
    <row r="24" spans="2:13" ht="16.2" customHeight="1" x14ac:dyDescent="0.45">
      <c r="B24" s="494"/>
      <c r="C24" s="497"/>
      <c r="D24" s="164"/>
      <c r="E24" s="165"/>
      <c r="F24" s="165"/>
      <c r="G24" s="166"/>
      <c r="H24" s="167">
        <f t="shared" si="0"/>
        <v>0</v>
      </c>
      <c r="I24" s="168"/>
      <c r="J24" s="164"/>
      <c r="M24" s="8"/>
    </row>
    <row r="25" spans="2:13" ht="16.2" customHeight="1" x14ac:dyDescent="0.45">
      <c r="B25" s="494"/>
      <c r="C25" s="497"/>
      <c r="D25" s="164"/>
      <c r="E25" s="165"/>
      <c r="F25" s="165"/>
      <c r="G25" s="166"/>
      <c r="H25" s="167">
        <f t="shared" si="0"/>
        <v>0</v>
      </c>
      <c r="I25" s="168"/>
      <c r="J25" s="164"/>
      <c r="M25" s="8"/>
    </row>
    <row r="26" spans="2:13" ht="16.2" customHeight="1" x14ac:dyDescent="0.45">
      <c r="B26" s="494"/>
      <c r="C26" s="497"/>
      <c r="D26" s="164"/>
      <c r="E26" s="165"/>
      <c r="F26" s="165"/>
      <c r="G26" s="166"/>
      <c r="H26" s="167">
        <f t="shared" si="0"/>
        <v>0</v>
      </c>
      <c r="I26" s="168"/>
      <c r="J26" s="164"/>
      <c r="M26" s="8"/>
    </row>
    <row r="27" spans="2:13" ht="16.2" customHeight="1" x14ac:dyDescent="0.45">
      <c r="B27" s="494"/>
      <c r="C27" s="497"/>
      <c r="D27" s="164"/>
      <c r="E27" s="165"/>
      <c r="F27" s="165"/>
      <c r="G27" s="166"/>
      <c r="H27" s="167">
        <f t="shared" si="0"/>
        <v>0</v>
      </c>
      <c r="I27" s="168"/>
      <c r="J27" s="164"/>
      <c r="M27" s="8"/>
    </row>
    <row r="28" spans="2:13" ht="16.2" customHeight="1" x14ac:dyDescent="0.45">
      <c r="B28" s="494"/>
      <c r="C28" s="497"/>
      <c r="D28" s="164"/>
      <c r="E28" s="165"/>
      <c r="F28" s="165"/>
      <c r="G28" s="166"/>
      <c r="H28" s="167">
        <f t="shared" si="0"/>
        <v>0</v>
      </c>
      <c r="I28" s="168"/>
      <c r="J28" s="164"/>
      <c r="M28" s="8"/>
    </row>
    <row r="29" spans="2:13" ht="16.2" customHeight="1" x14ac:dyDescent="0.45">
      <c r="B29" s="494"/>
      <c r="C29" s="497"/>
      <c r="D29" s="164"/>
      <c r="E29" s="165"/>
      <c r="F29" s="165"/>
      <c r="G29" s="166"/>
      <c r="H29" s="167">
        <f t="shared" si="0"/>
        <v>0</v>
      </c>
      <c r="I29" s="168"/>
      <c r="J29" s="164"/>
      <c r="M29" s="8"/>
    </row>
    <row r="30" spans="2:13" ht="16.2" customHeight="1" x14ac:dyDescent="0.45">
      <c r="B30" s="494"/>
      <c r="C30" s="497"/>
      <c r="D30" s="164"/>
      <c r="E30" s="165"/>
      <c r="F30" s="165"/>
      <c r="G30" s="166"/>
      <c r="H30" s="167">
        <f t="shared" si="0"/>
        <v>0</v>
      </c>
      <c r="I30" s="168"/>
      <c r="J30" s="164"/>
      <c r="M30" s="8"/>
    </row>
    <row r="31" spans="2:13" ht="16.2" customHeight="1" x14ac:dyDescent="0.45">
      <c r="B31" s="494"/>
      <c r="C31" s="497"/>
      <c r="D31" s="164"/>
      <c r="E31" s="165"/>
      <c r="F31" s="165"/>
      <c r="G31" s="166"/>
      <c r="H31" s="167">
        <f t="shared" si="0"/>
        <v>0</v>
      </c>
      <c r="I31" s="168"/>
      <c r="J31" s="164"/>
      <c r="M31" s="8"/>
    </row>
    <row r="32" spans="2:13" ht="16.2" customHeight="1" x14ac:dyDescent="0.45">
      <c r="B32" s="494"/>
      <c r="C32" s="497"/>
      <c r="D32" s="164"/>
      <c r="E32" s="165"/>
      <c r="F32" s="165"/>
      <c r="G32" s="166"/>
      <c r="H32" s="167">
        <f t="shared" si="0"/>
        <v>0</v>
      </c>
      <c r="I32" s="168"/>
      <c r="J32" s="164"/>
      <c r="M32" s="8"/>
    </row>
    <row r="33" spans="2:14" ht="16.2" customHeight="1" x14ac:dyDescent="0.45">
      <c r="B33" s="494"/>
      <c r="C33" s="497"/>
      <c r="D33" s="164"/>
      <c r="E33" s="165"/>
      <c r="F33" s="165"/>
      <c r="G33" s="166"/>
      <c r="H33" s="167">
        <f t="shared" si="0"/>
        <v>0</v>
      </c>
      <c r="I33" s="168"/>
      <c r="J33" s="164"/>
    </row>
    <row r="34" spans="2:14" ht="16.2" customHeight="1" x14ac:dyDescent="0.45">
      <c r="B34" s="494"/>
      <c r="C34" s="497"/>
      <c r="D34" s="164"/>
      <c r="E34" s="165"/>
      <c r="F34" s="165"/>
      <c r="G34" s="166"/>
      <c r="H34" s="167">
        <f t="shared" si="0"/>
        <v>0</v>
      </c>
      <c r="I34" s="168"/>
      <c r="J34" s="164"/>
    </row>
    <row r="35" spans="2:14" ht="16.2" customHeight="1" x14ac:dyDescent="0.45">
      <c r="B35" s="494"/>
      <c r="C35" s="497"/>
      <c r="D35" s="164"/>
      <c r="E35" s="165"/>
      <c r="F35" s="165"/>
      <c r="G35" s="166"/>
      <c r="H35" s="167">
        <f t="shared" si="0"/>
        <v>0</v>
      </c>
      <c r="I35" s="168"/>
      <c r="J35" s="164"/>
    </row>
    <row r="36" spans="2:14" ht="16.2" customHeight="1" thickBot="1" x14ac:dyDescent="0.5">
      <c r="B36" s="494"/>
      <c r="C36" s="497"/>
      <c r="D36" s="169"/>
      <c r="E36" s="170"/>
      <c r="F36" s="170"/>
      <c r="G36" s="171"/>
      <c r="H36" s="167">
        <f>E36*F36</f>
        <v>0</v>
      </c>
      <c r="I36" s="172"/>
      <c r="J36" s="169"/>
    </row>
    <row r="37" spans="2:14" ht="16.2" customHeight="1" thickBot="1" x14ac:dyDescent="0.5">
      <c r="B37" s="494"/>
      <c r="C37" s="61" t="s">
        <v>201</v>
      </c>
      <c r="D37" s="173"/>
      <c r="E37" s="174"/>
      <c r="F37" s="174"/>
      <c r="G37" s="175"/>
      <c r="H37" s="176">
        <f>SUM(H17:H36)</f>
        <v>0</v>
      </c>
      <c r="I37" s="177"/>
      <c r="J37" s="178"/>
      <c r="M37" s="20" t="s">
        <v>53</v>
      </c>
      <c r="N37" s="21" t="s">
        <v>128</v>
      </c>
    </row>
    <row r="38" spans="2:14" ht="16.2" customHeight="1" x14ac:dyDescent="0.45">
      <c r="B38" s="494"/>
      <c r="C38" s="497" t="s">
        <v>202</v>
      </c>
      <c r="D38" s="164"/>
      <c r="E38" s="165"/>
      <c r="F38" s="165"/>
      <c r="G38" s="166"/>
      <c r="H38" s="167">
        <f t="shared" ref="H38:H57" si="1">E38*F38</f>
        <v>0</v>
      </c>
      <c r="I38" s="181"/>
      <c r="J38" s="179"/>
    </row>
    <row r="39" spans="2:14" ht="16.2" customHeight="1" x14ac:dyDescent="0.45">
      <c r="B39" s="494"/>
      <c r="C39" s="497"/>
      <c r="D39" s="164"/>
      <c r="E39" s="165"/>
      <c r="F39" s="165"/>
      <c r="G39" s="166"/>
      <c r="H39" s="167">
        <f t="shared" si="1"/>
        <v>0</v>
      </c>
      <c r="I39" s="168"/>
      <c r="J39" s="164"/>
    </row>
    <row r="40" spans="2:14" ht="16.2" customHeight="1" x14ac:dyDescent="0.45">
      <c r="B40" s="494"/>
      <c r="C40" s="497"/>
      <c r="D40" s="164"/>
      <c r="E40" s="165"/>
      <c r="F40" s="165"/>
      <c r="G40" s="166"/>
      <c r="H40" s="167">
        <f t="shared" si="1"/>
        <v>0</v>
      </c>
      <c r="I40" s="168"/>
      <c r="J40" s="164"/>
    </row>
    <row r="41" spans="2:14" ht="16.2" customHeight="1" x14ac:dyDescent="0.45">
      <c r="B41" s="494"/>
      <c r="C41" s="497"/>
      <c r="D41" s="164"/>
      <c r="E41" s="165"/>
      <c r="F41" s="165"/>
      <c r="G41" s="166"/>
      <c r="H41" s="167">
        <f t="shared" si="1"/>
        <v>0</v>
      </c>
      <c r="I41" s="168"/>
      <c r="J41" s="164"/>
    </row>
    <row r="42" spans="2:14" ht="16.2" customHeight="1" x14ac:dyDescent="0.45">
      <c r="B42" s="494"/>
      <c r="C42" s="497"/>
      <c r="D42" s="164"/>
      <c r="E42" s="165"/>
      <c r="F42" s="165"/>
      <c r="G42" s="166"/>
      <c r="H42" s="167">
        <f t="shared" si="1"/>
        <v>0</v>
      </c>
      <c r="I42" s="168"/>
      <c r="J42" s="164"/>
    </row>
    <row r="43" spans="2:14" ht="16.2" customHeight="1" x14ac:dyDescent="0.45">
      <c r="B43" s="494"/>
      <c r="C43" s="497"/>
      <c r="D43" s="164"/>
      <c r="E43" s="165"/>
      <c r="F43" s="165"/>
      <c r="G43" s="166"/>
      <c r="H43" s="167">
        <f t="shared" si="1"/>
        <v>0</v>
      </c>
      <c r="I43" s="168"/>
      <c r="J43" s="164"/>
    </row>
    <row r="44" spans="2:14" ht="16.2" customHeight="1" x14ac:dyDescent="0.45">
      <c r="B44" s="494"/>
      <c r="C44" s="497"/>
      <c r="D44" s="164"/>
      <c r="E44" s="165"/>
      <c r="F44" s="165"/>
      <c r="G44" s="166"/>
      <c r="H44" s="167">
        <f t="shared" si="1"/>
        <v>0</v>
      </c>
      <c r="I44" s="168"/>
      <c r="J44" s="164"/>
    </row>
    <row r="45" spans="2:14" ht="16.2" customHeight="1" x14ac:dyDescent="0.45">
      <c r="B45" s="494"/>
      <c r="C45" s="497"/>
      <c r="D45" s="164"/>
      <c r="E45" s="165"/>
      <c r="F45" s="165"/>
      <c r="G45" s="166"/>
      <c r="H45" s="167">
        <f t="shared" si="1"/>
        <v>0</v>
      </c>
      <c r="I45" s="168"/>
      <c r="J45" s="164"/>
    </row>
    <row r="46" spans="2:14" ht="16.2" customHeight="1" x14ac:dyDescent="0.45">
      <c r="B46" s="494"/>
      <c r="C46" s="497"/>
      <c r="D46" s="164"/>
      <c r="E46" s="165"/>
      <c r="F46" s="165"/>
      <c r="G46" s="166"/>
      <c r="H46" s="167">
        <f t="shared" si="1"/>
        <v>0</v>
      </c>
      <c r="I46" s="168"/>
      <c r="J46" s="164"/>
    </row>
    <row r="47" spans="2:14" ht="16.2" customHeight="1" x14ac:dyDescent="0.45">
      <c r="B47" s="494"/>
      <c r="C47" s="497"/>
      <c r="D47" s="164"/>
      <c r="E47" s="165"/>
      <c r="F47" s="165"/>
      <c r="G47" s="166"/>
      <c r="H47" s="167">
        <f t="shared" si="1"/>
        <v>0</v>
      </c>
      <c r="I47" s="168"/>
      <c r="J47" s="164"/>
    </row>
    <row r="48" spans="2:14" ht="16.2" customHeight="1" x14ac:dyDescent="0.45">
      <c r="B48" s="494"/>
      <c r="C48" s="497"/>
      <c r="D48" s="164"/>
      <c r="E48" s="165"/>
      <c r="F48" s="165"/>
      <c r="G48" s="166"/>
      <c r="H48" s="167">
        <f t="shared" si="1"/>
        <v>0</v>
      </c>
      <c r="I48" s="168"/>
      <c r="J48" s="164"/>
    </row>
    <row r="49" spans="2:14" ht="16.2" customHeight="1" x14ac:dyDescent="0.45">
      <c r="B49" s="494"/>
      <c r="C49" s="497"/>
      <c r="D49" s="164"/>
      <c r="E49" s="165"/>
      <c r="F49" s="165"/>
      <c r="G49" s="166"/>
      <c r="H49" s="167">
        <f t="shared" si="1"/>
        <v>0</v>
      </c>
      <c r="I49" s="168"/>
      <c r="J49" s="164"/>
    </row>
    <row r="50" spans="2:14" ht="16.2" customHeight="1" x14ac:dyDescent="0.45">
      <c r="B50" s="494"/>
      <c r="C50" s="497"/>
      <c r="D50" s="164"/>
      <c r="E50" s="165"/>
      <c r="F50" s="165"/>
      <c r="G50" s="166"/>
      <c r="H50" s="167">
        <f t="shared" si="1"/>
        <v>0</v>
      </c>
      <c r="I50" s="168"/>
      <c r="J50" s="164"/>
    </row>
    <row r="51" spans="2:14" ht="16.2" customHeight="1" x14ac:dyDescent="0.45">
      <c r="B51" s="494"/>
      <c r="C51" s="497"/>
      <c r="D51" s="164"/>
      <c r="E51" s="165"/>
      <c r="F51" s="165"/>
      <c r="G51" s="166"/>
      <c r="H51" s="167">
        <f t="shared" si="1"/>
        <v>0</v>
      </c>
      <c r="I51" s="168"/>
      <c r="J51" s="164"/>
    </row>
    <row r="52" spans="2:14" ht="16.2" customHeight="1" x14ac:dyDescent="0.45">
      <c r="B52" s="494"/>
      <c r="C52" s="497"/>
      <c r="D52" s="164"/>
      <c r="E52" s="165"/>
      <c r="F52" s="165"/>
      <c r="G52" s="166"/>
      <c r="H52" s="167">
        <f t="shared" si="1"/>
        <v>0</v>
      </c>
      <c r="I52" s="168"/>
      <c r="J52" s="164"/>
    </row>
    <row r="53" spans="2:14" ht="16.2" customHeight="1" x14ac:dyDescent="0.45">
      <c r="B53" s="494"/>
      <c r="C53" s="497"/>
      <c r="D53" s="164"/>
      <c r="E53" s="165"/>
      <c r="F53" s="165"/>
      <c r="G53" s="166"/>
      <c r="H53" s="167">
        <f t="shared" si="1"/>
        <v>0</v>
      </c>
      <c r="I53" s="168"/>
      <c r="J53" s="164"/>
    </row>
    <row r="54" spans="2:14" ht="16.2" customHeight="1" x14ac:dyDescent="0.45">
      <c r="B54" s="494"/>
      <c r="C54" s="497"/>
      <c r="D54" s="164"/>
      <c r="E54" s="165"/>
      <c r="F54" s="165"/>
      <c r="G54" s="166"/>
      <c r="H54" s="167">
        <f t="shared" si="1"/>
        <v>0</v>
      </c>
      <c r="I54" s="168"/>
      <c r="J54" s="164"/>
    </row>
    <row r="55" spans="2:14" ht="16.2" customHeight="1" x14ac:dyDescent="0.45">
      <c r="B55" s="494"/>
      <c r="C55" s="497"/>
      <c r="D55" s="164"/>
      <c r="E55" s="165"/>
      <c r="F55" s="165"/>
      <c r="G55" s="166"/>
      <c r="H55" s="167">
        <f t="shared" si="1"/>
        <v>0</v>
      </c>
      <c r="I55" s="168"/>
      <c r="J55" s="164"/>
    </row>
    <row r="56" spans="2:14" ht="16.2" customHeight="1" x14ac:dyDescent="0.45">
      <c r="B56" s="494"/>
      <c r="C56" s="497"/>
      <c r="D56" s="164"/>
      <c r="E56" s="165"/>
      <c r="F56" s="165"/>
      <c r="G56" s="166"/>
      <c r="H56" s="167">
        <f t="shared" si="1"/>
        <v>0</v>
      </c>
      <c r="I56" s="168"/>
      <c r="J56" s="164"/>
    </row>
    <row r="57" spans="2:14" ht="16.2" customHeight="1" thickBot="1" x14ac:dyDescent="0.5">
      <c r="B57" s="494"/>
      <c r="C57" s="497"/>
      <c r="D57" s="169"/>
      <c r="E57" s="170"/>
      <c r="F57" s="170"/>
      <c r="G57" s="171"/>
      <c r="H57" s="167">
        <f t="shared" si="1"/>
        <v>0</v>
      </c>
      <c r="I57" s="172"/>
      <c r="J57" s="169"/>
    </row>
    <row r="58" spans="2:14" ht="16.2" customHeight="1" thickBot="1" x14ac:dyDescent="0.5">
      <c r="B58" s="494"/>
      <c r="C58" s="61" t="s">
        <v>203</v>
      </c>
      <c r="D58" s="62"/>
      <c r="E58" s="63"/>
      <c r="F58" s="63"/>
      <c r="G58" s="64"/>
      <c r="H58" s="176">
        <f>SUM(H38:H57)</f>
        <v>0</v>
      </c>
      <c r="I58" s="65"/>
      <c r="J58" s="66"/>
      <c r="M58" s="20" t="s">
        <v>53</v>
      </c>
      <c r="N58" s="21" t="s">
        <v>128</v>
      </c>
    </row>
    <row r="59" spans="2:14" ht="16.2" customHeight="1" thickBot="1" x14ac:dyDescent="0.5">
      <c r="B59" s="495"/>
      <c r="C59" s="61" t="s">
        <v>204</v>
      </c>
      <c r="D59" s="62"/>
      <c r="E59" s="63"/>
      <c r="F59" s="63"/>
      <c r="G59" s="64"/>
      <c r="H59" s="176">
        <f>SUM(H16,H37,H58)</f>
        <v>0</v>
      </c>
      <c r="I59" s="65"/>
      <c r="J59" s="66"/>
      <c r="M59" s="20" t="s">
        <v>53</v>
      </c>
      <c r="N59" s="21" t="s">
        <v>128</v>
      </c>
    </row>
    <row r="60" spans="2:14" ht="16.2" customHeight="1" thickBot="1" x14ac:dyDescent="0.5">
      <c r="B60" s="486" t="s">
        <v>205</v>
      </c>
      <c r="C60" s="487"/>
      <c r="D60" s="67"/>
      <c r="E60" s="68"/>
      <c r="F60" s="68"/>
      <c r="G60" s="69"/>
      <c r="H60" s="182">
        <f>H59*0.1</f>
        <v>0</v>
      </c>
      <c r="I60" s="70"/>
      <c r="J60" s="71"/>
      <c r="M60" s="20" t="s">
        <v>53</v>
      </c>
      <c r="N60" s="21" t="s">
        <v>128</v>
      </c>
    </row>
    <row r="61" spans="2:14" ht="16.2" customHeight="1" thickBot="1" x14ac:dyDescent="0.5">
      <c r="B61" s="488" t="s">
        <v>206</v>
      </c>
      <c r="C61" s="489"/>
      <c r="D61" s="62"/>
      <c r="E61" s="72"/>
      <c r="F61" s="72"/>
      <c r="G61" s="73"/>
      <c r="H61" s="176">
        <f>H59+H60</f>
        <v>0</v>
      </c>
      <c r="I61" s="74"/>
      <c r="J61" s="75"/>
      <c r="M61" s="20" t="s">
        <v>53</v>
      </c>
      <c r="N61" s="21" t="s">
        <v>207</v>
      </c>
    </row>
    <row r="62" spans="2:14" ht="16.2" customHeight="1" x14ac:dyDescent="0.45"/>
    <row r="63" spans="2:14" ht="16.2" customHeight="1" x14ac:dyDescent="0.45">
      <c r="B63" s="8" t="s">
        <v>208</v>
      </c>
    </row>
    <row r="64" spans="2:14" ht="16.2" customHeight="1" x14ac:dyDescent="0.45">
      <c r="B64" s="8" t="s">
        <v>209</v>
      </c>
    </row>
    <row r="65" spans="2:2" ht="16.2" customHeight="1" x14ac:dyDescent="0.45">
      <c r="B65" s="8" t="s">
        <v>210</v>
      </c>
    </row>
    <row r="66" spans="2:2" ht="16.2" customHeight="1" x14ac:dyDescent="0.45">
      <c r="B66" s="8" t="s">
        <v>211</v>
      </c>
    </row>
    <row r="67" spans="2:2" ht="16.2" customHeight="1" x14ac:dyDescent="0.45"/>
    <row r="68" spans="2:2" ht="16.2" customHeight="1" x14ac:dyDescent="0.45"/>
    <row r="69" spans="2:2" ht="16.2" customHeight="1" x14ac:dyDescent="0.45"/>
    <row r="70" spans="2:2" ht="16.2" customHeight="1" x14ac:dyDescent="0.45"/>
    <row r="71" spans="2:2" ht="16.2" customHeight="1" x14ac:dyDescent="0.45"/>
  </sheetData>
  <sheetProtection sheet="1" formatCells="0"/>
  <mergeCells count="11">
    <mergeCell ref="B60:C60"/>
    <mergeCell ref="B61:C61"/>
    <mergeCell ref="A1:B1"/>
    <mergeCell ref="C1:J1"/>
    <mergeCell ref="B9:C9"/>
    <mergeCell ref="B10:C10"/>
    <mergeCell ref="B12:C12"/>
    <mergeCell ref="B13:B59"/>
    <mergeCell ref="C13:C15"/>
    <mergeCell ref="C17:C36"/>
    <mergeCell ref="C38:C57"/>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71"/>
  <sheetViews>
    <sheetView showGridLines="0" view="pageBreakPreview" zoomScale="60" zoomScaleNormal="100" workbookViewId="0">
      <selection sqref="A1:B1"/>
    </sheetView>
  </sheetViews>
  <sheetFormatPr defaultColWidth="8.69921875" defaultRowHeight="13.2" x14ac:dyDescent="0.45"/>
  <cols>
    <col min="1" max="1" width="1" style="8" customWidth="1"/>
    <col min="2" max="2" width="8.69921875" style="8" customWidth="1"/>
    <col min="3" max="3" width="16.59765625" style="8" customWidth="1"/>
    <col min="4" max="4" width="21.69921875" style="10" customWidth="1"/>
    <col min="5" max="5" width="13.69921875" style="8" customWidth="1"/>
    <col min="6" max="7" width="6.69921875" style="8" customWidth="1"/>
    <col min="8" max="8" width="18.59765625" style="8" customWidth="1"/>
    <col min="9" max="9" width="6.5" style="8" customWidth="1"/>
    <col min="10" max="10" width="16" style="11" customWidth="1"/>
    <col min="11" max="11" width="1" style="8" customWidth="1"/>
    <col min="12" max="12" width="3.19921875" style="8" customWidth="1"/>
    <col min="13" max="13" width="8.69921875" style="9"/>
    <col min="14" max="16384" width="8.69921875" style="8"/>
  </cols>
  <sheetData>
    <row r="1" spans="1:14" ht="27" customHeight="1" thickBot="1" x14ac:dyDescent="0.5">
      <c r="A1" s="441" t="s">
        <v>177</v>
      </c>
      <c r="B1" s="442"/>
      <c r="C1" s="461" t="s">
        <v>212</v>
      </c>
      <c r="D1" s="462"/>
      <c r="E1" s="462"/>
      <c r="F1" s="462"/>
      <c r="G1" s="462"/>
      <c r="H1" s="462"/>
      <c r="I1" s="462"/>
      <c r="J1" s="463"/>
      <c r="M1" s="20" t="s">
        <v>53</v>
      </c>
      <c r="N1" s="21" t="s">
        <v>213</v>
      </c>
    </row>
    <row r="2" spans="1:14" ht="16.2" customHeight="1" thickBot="1" x14ac:dyDescent="0.5">
      <c r="A2" s="47"/>
      <c r="B2" s="47"/>
      <c r="C2" s="47"/>
      <c r="D2" s="48"/>
      <c r="E2" s="47"/>
      <c r="F2" s="47"/>
      <c r="G2" s="47"/>
      <c r="H2" s="47"/>
      <c r="I2" s="47"/>
      <c r="J2" s="49"/>
    </row>
    <row r="3" spans="1:14" ht="16.2" customHeight="1" thickBot="1" x14ac:dyDescent="0.5">
      <c r="A3" s="47"/>
      <c r="B3" s="50" t="s">
        <v>180</v>
      </c>
      <c r="C3" s="51"/>
      <c r="D3" s="52">
        <f>MIN(D5,D6,D7)</f>
        <v>0</v>
      </c>
      <c r="E3" s="47" t="s">
        <v>181</v>
      </c>
      <c r="J3" s="48"/>
      <c r="M3" s="20" t="s">
        <v>53</v>
      </c>
      <c r="N3" s="21" t="s">
        <v>128</v>
      </c>
    </row>
    <row r="4" spans="1:14" ht="16.2" customHeight="1" thickBot="1" x14ac:dyDescent="0.5">
      <c r="A4" s="47"/>
      <c r="B4" s="47"/>
      <c r="C4" s="500"/>
      <c r="D4" s="500"/>
      <c r="E4" s="500"/>
      <c r="J4" s="48"/>
    </row>
    <row r="5" spans="1:14" ht="16.2" customHeight="1" thickBot="1" x14ac:dyDescent="0.5">
      <c r="A5" s="47"/>
      <c r="B5" s="51"/>
      <c r="C5" s="53" t="s">
        <v>182</v>
      </c>
      <c r="D5" s="54">
        <f>MIN(120000000/120000*90000,D9*90000)</f>
        <v>0</v>
      </c>
      <c r="E5" s="47" t="s">
        <v>214</v>
      </c>
      <c r="F5" s="47"/>
      <c r="G5" s="47"/>
      <c r="J5" s="49"/>
      <c r="M5" s="20" t="s">
        <v>53</v>
      </c>
      <c r="N5" s="21" t="s">
        <v>128</v>
      </c>
    </row>
    <row r="6" spans="1:14" ht="16.2" customHeight="1" thickBot="1" x14ac:dyDescent="0.5">
      <c r="A6" s="47"/>
      <c r="B6" s="47"/>
      <c r="C6" s="53" t="s">
        <v>184</v>
      </c>
      <c r="D6" s="55">
        <f>ROUNDDOWN(H59/2,-3)</f>
        <v>0</v>
      </c>
      <c r="E6" s="47" t="s">
        <v>185</v>
      </c>
      <c r="F6" s="47"/>
      <c r="G6" s="47"/>
      <c r="H6" s="47"/>
      <c r="I6" s="47"/>
      <c r="J6" s="49"/>
      <c r="M6" s="20" t="s">
        <v>53</v>
      </c>
      <c r="N6" s="21" t="s">
        <v>128</v>
      </c>
    </row>
    <row r="7" spans="1:14" ht="16.2" customHeight="1" thickBot="1" x14ac:dyDescent="0.5">
      <c r="A7" s="47"/>
      <c r="B7" s="47"/>
      <c r="C7" s="53" t="s">
        <v>186</v>
      </c>
      <c r="D7" s="54">
        <f>ROUNDDOWN(H59-D10,-3)</f>
        <v>0</v>
      </c>
      <c r="E7" s="47" t="s">
        <v>187</v>
      </c>
      <c r="F7" s="47"/>
      <c r="G7" s="47"/>
      <c r="H7" s="47"/>
      <c r="I7" s="47"/>
      <c r="J7" s="49"/>
      <c r="M7" s="20" t="s">
        <v>53</v>
      </c>
      <c r="N7" s="21" t="s">
        <v>128</v>
      </c>
    </row>
    <row r="8" spans="1:14" ht="16.2" customHeight="1" thickBot="1" x14ac:dyDescent="0.5"/>
    <row r="9" spans="1:14" ht="16.2" customHeight="1" thickBot="1" x14ac:dyDescent="0.5">
      <c r="A9" s="47"/>
      <c r="B9" s="490" t="s">
        <v>153</v>
      </c>
      <c r="C9" s="490"/>
      <c r="D9" s="83">
        <f>MIN(添付2!G21,添付2!K21)</f>
        <v>0</v>
      </c>
      <c r="E9" s="47" t="s">
        <v>458</v>
      </c>
      <c r="F9" s="47"/>
      <c r="G9" s="47"/>
      <c r="H9" s="47"/>
      <c r="I9" s="76"/>
      <c r="J9" s="47"/>
      <c r="M9" s="20" t="s">
        <v>53</v>
      </c>
      <c r="N9" s="21" t="s">
        <v>128</v>
      </c>
    </row>
    <row r="10" spans="1:14" ht="16.2" customHeight="1" thickBot="1" x14ac:dyDescent="0.5">
      <c r="A10" s="47"/>
      <c r="B10" s="491" t="s">
        <v>188</v>
      </c>
      <c r="C10" s="492"/>
      <c r="D10" s="77"/>
      <c r="E10" s="47" t="s">
        <v>189</v>
      </c>
      <c r="F10" s="47"/>
      <c r="G10" s="47"/>
      <c r="H10" s="47"/>
      <c r="I10" s="76"/>
      <c r="J10" s="47"/>
      <c r="M10" s="20" t="s">
        <v>53</v>
      </c>
      <c r="N10" s="21" t="s">
        <v>190</v>
      </c>
    </row>
    <row r="11" spans="1:14" ht="16.2" customHeight="1" thickBot="1" x14ac:dyDescent="0.5">
      <c r="A11" s="47"/>
      <c r="B11" s="47"/>
      <c r="C11" s="47"/>
      <c r="D11" s="48"/>
      <c r="E11" s="47"/>
      <c r="F11" s="47"/>
      <c r="G11" s="47"/>
      <c r="H11" s="47"/>
      <c r="I11" s="47"/>
      <c r="J11" s="57" t="s">
        <v>191</v>
      </c>
    </row>
    <row r="12" spans="1:14" ht="16.2" customHeight="1" thickBot="1" x14ac:dyDescent="0.5">
      <c r="B12" s="465" t="s">
        <v>192</v>
      </c>
      <c r="C12" s="466"/>
      <c r="D12" s="13" t="s">
        <v>193</v>
      </c>
      <c r="E12" s="12" t="s">
        <v>194</v>
      </c>
      <c r="F12" s="12" t="s">
        <v>115</v>
      </c>
      <c r="G12" s="58" t="s">
        <v>195</v>
      </c>
      <c r="H12" s="59" t="s">
        <v>196</v>
      </c>
      <c r="I12" s="60" t="s">
        <v>167</v>
      </c>
      <c r="J12" s="13" t="s">
        <v>116</v>
      </c>
    </row>
    <row r="13" spans="1:14" ht="16.2" customHeight="1" x14ac:dyDescent="0.45">
      <c r="B13" s="493" t="s">
        <v>197</v>
      </c>
      <c r="C13" s="501" t="s">
        <v>198</v>
      </c>
      <c r="D13" s="164"/>
      <c r="E13" s="165"/>
      <c r="F13" s="165"/>
      <c r="G13" s="166"/>
      <c r="H13" s="167">
        <f>E13*F13</f>
        <v>0</v>
      </c>
      <c r="I13" s="168"/>
      <c r="J13" s="164"/>
    </row>
    <row r="14" spans="1:14" ht="16.2" customHeight="1" x14ac:dyDescent="0.45">
      <c r="B14" s="494"/>
      <c r="C14" s="502"/>
      <c r="D14" s="164"/>
      <c r="E14" s="165"/>
      <c r="F14" s="165"/>
      <c r="G14" s="166"/>
      <c r="H14" s="167">
        <f>E14*F14</f>
        <v>0</v>
      </c>
      <c r="I14" s="168"/>
      <c r="J14" s="164"/>
    </row>
    <row r="15" spans="1:14" ht="16.2" customHeight="1" thickBot="1" x14ac:dyDescent="0.5">
      <c r="B15" s="494"/>
      <c r="C15" s="503"/>
      <c r="D15" s="169"/>
      <c r="E15" s="170"/>
      <c r="F15" s="170"/>
      <c r="G15" s="171"/>
      <c r="H15" s="167">
        <f>E15*F15</f>
        <v>0</v>
      </c>
      <c r="I15" s="172"/>
      <c r="J15" s="169"/>
    </row>
    <row r="16" spans="1:14" ht="16.2" customHeight="1" thickBot="1" x14ac:dyDescent="0.5">
      <c r="B16" s="494"/>
      <c r="C16" s="61" t="s">
        <v>199</v>
      </c>
      <c r="D16" s="173"/>
      <c r="E16" s="174"/>
      <c r="F16" s="174"/>
      <c r="G16" s="175"/>
      <c r="H16" s="176">
        <f>SUM(H13:H15)</f>
        <v>0</v>
      </c>
      <c r="I16" s="177"/>
      <c r="J16" s="178"/>
      <c r="M16" s="20" t="s">
        <v>53</v>
      </c>
      <c r="N16" s="21" t="s">
        <v>128</v>
      </c>
    </row>
    <row r="17" spans="2:10" ht="16.2" customHeight="1" x14ac:dyDescent="0.45">
      <c r="B17" s="494"/>
      <c r="C17" s="504" t="s">
        <v>200</v>
      </c>
      <c r="D17" s="179"/>
      <c r="E17" s="180"/>
      <c r="F17" s="180"/>
      <c r="G17" s="166"/>
      <c r="H17" s="167">
        <f>E17*F17</f>
        <v>0</v>
      </c>
      <c r="I17" s="181"/>
      <c r="J17" s="179"/>
    </row>
    <row r="18" spans="2:10" ht="16.2" customHeight="1" x14ac:dyDescent="0.45">
      <c r="B18" s="494"/>
      <c r="C18" s="502"/>
      <c r="D18" s="164"/>
      <c r="E18" s="165"/>
      <c r="F18" s="165"/>
      <c r="G18" s="166"/>
      <c r="H18" s="167">
        <f>E18*F18</f>
        <v>0</v>
      </c>
      <c r="I18" s="168"/>
      <c r="J18" s="164"/>
    </row>
    <row r="19" spans="2:10" ht="16.2" customHeight="1" x14ac:dyDescent="0.45">
      <c r="B19" s="494"/>
      <c r="C19" s="502"/>
      <c r="D19" s="164"/>
      <c r="E19" s="165"/>
      <c r="F19" s="165"/>
      <c r="G19" s="166"/>
      <c r="H19" s="167">
        <f>E19*F19</f>
        <v>0</v>
      </c>
      <c r="I19" s="168"/>
      <c r="J19" s="164"/>
    </row>
    <row r="20" spans="2:10" ht="16.2" customHeight="1" x14ac:dyDescent="0.45">
      <c r="B20" s="494"/>
      <c r="C20" s="502"/>
      <c r="D20" s="164"/>
      <c r="E20" s="165"/>
      <c r="F20" s="165"/>
      <c r="G20" s="166"/>
      <c r="H20" s="167">
        <f>E20*F20</f>
        <v>0</v>
      </c>
      <c r="I20" s="168"/>
      <c r="J20" s="164"/>
    </row>
    <row r="21" spans="2:10" ht="16.2" customHeight="1" x14ac:dyDescent="0.45">
      <c r="B21" s="494"/>
      <c r="C21" s="502"/>
      <c r="D21" s="164"/>
      <c r="E21" s="165"/>
      <c r="F21" s="165"/>
      <c r="G21" s="166"/>
      <c r="H21" s="167">
        <f t="shared" ref="H21:H35" si="0">E21*F21</f>
        <v>0</v>
      </c>
      <c r="I21" s="168"/>
      <c r="J21" s="164"/>
    </row>
    <row r="22" spans="2:10" ht="16.2" customHeight="1" x14ac:dyDescent="0.45">
      <c r="B22" s="494"/>
      <c r="C22" s="502"/>
      <c r="D22" s="164"/>
      <c r="E22" s="165"/>
      <c r="F22" s="165"/>
      <c r="G22" s="166"/>
      <c r="H22" s="167">
        <f t="shared" si="0"/>
        <v>0</v>
      </c>
      <c r="I22" s="168"/>
      <c r="J22" s="164"/>
    </row>
    <row r="23" spans="2:10" ht="16.2" customHeight="1" x14ac:dyDescent="0.45">
      <c r="B23" s="494"/>
      <c r="C23" s="502"/>
      <c r="D23" s="164"/>
      <c r="E23" s="165"/>
      <c r="F23" s="165"/>
      <c r="G23" s="166"/>
      <c r="H23" s="167">
        <f t="shared" si="0"/>
        <v>0</v>
      </c>
      <c r="I23" s="168"/>
      <c r="J23" s="164"/>
    </row>
    <row r="24" spans="2:10" ht="16.2" customHeight="1" x14ac:dyDescent="0.45">
      <c r="B24" s="494"/>
      <c r="C24" s="502"/>
      <c r="D24" s="164"/>
      <c r="E24" s="165"/>
      <c r="F24" s="165"/>
      <c r="G24" s="166"/>
      <c r="H24" s="167">
        <f t="shared" si="0"/>
        <v>0</v>
      </c>
      <c r="I24" s="168"/>
      <c r="J24" s="164"/>
    </row>
    <row r="25" spans="2:10" ht="16.2" customHeight="1" x14ac:dyDescent="0.45">
      <c r="B25" s="494"/>
      <c r="C25" s="502"/>
      <c r="D25" s="164"/>
      <c r="E25" s="165"/>
      <c r="F25" s="165"/>
      <c r="G25" s="166"/>
      <c r="H25" s="167">
        <f t="shared" si="0"/>
        <v>0</v>
      </c>
      <c r="I25" s="168"/>
      <c r="J25" s="164"/>
    </row>
    <row r="26" spans="2:10" ht="16.2" customHeight="1" x14ac:dyDescent="0.45">
      <c r="B26" s="494"/>
      <c r="C26" s="502"/>
      <c r="D26" s="164"/>
      <c r="E26" s="165"/>
      <c r="F26" s="165"/>
      <c r="G26" s="166"/>
      <c r="H26" s="167">
        <f t="shared" si="0"/>
        <v>0</v>
      </c>
      <c r="I26" s="168"/>
      <c r="J26" s="164"/>
    </row>
    <row r="27" spans="2:10" ht="16.2" customHeight="1" x14ac:dyDescent="0.45">
      <c r="B27" s="494"/>
      <c r="C27" s="502"/>
      <c r="D27" s="164"/>
      <c r="E27" s="165"/>
      <c r="F27" s="165"/>
      <c r="G27" s="166"/>
      <c r="H27" s="167">
        <f t="shared" si="0"/>
        <v>0</v>
      </c>
      <c r="I27" s="168"/>
      <c r="J27" s="164"/>
    </row>
    <row r="28" spans="2:10" ht="16.2" customHeight="1" x14ac:dyDescent="0.45">
      <c r="B28" s="494"/>
      <c r="C28" s="502"/>
      <c r="D28" s="164"/>
      <c r="E28" s="165"/>
      <c r="F28" s="165"/>
      <c r="G28" s="166"/>
      <c r="H28" s="167">
        <f t="shared" si="0"/>
        <v>0</v>
      </c>
      <c r="I28" s="168"/>
      <c r="J28" s="164"/>
    </row>
    <row r="29" spans="2:10" ht="16.2" customHeight="1" x14ac:dyDescent="0.45">
      <c r="B29" s="494"/>
      <c r="C29" s="502"/>
      <c r="D29" s="164"/>
      <c r="E29" s="165"/>
      <c r="F29" s="165"/>
      <c r="G29" s="166"/>
      <c r="H29" s="167">
        <f t="shared" si="0"/>
        <v>0</v>
      </c>
      <c r="I29" s="168"/>
      <c r="J29" s="164"/>
    </row>
    <row r="30" spans="2:10" ht="16.2" customHeight="1" x14ac:dyDescent="0.45">
      <c r="B30" s="494"/>
      <c r="C30" s="502"/>
      <c r="D30" s="164"/>
      <c r="E30" s="165"/>
      <c r="F30" s="165"/>
      <c r="G30" s="166"/>
      <c r="H30" s="167">
        <f t="shared" si="0"/>
        <v>0</v>
      </c>
      <c r="I30" s="168"/>
      <c r="J30" s="164"/>
    </row>
    <row r="31" spans="2:10" ht="16.2" customHeight="1" x14ac:dyDescent="0.45">
      <c r="B31" s="494"/>
      <c r="C31" s="502"/>
      <c r="D31" s="164"/>
      <c r="E31" s="165"/>
      <c r="F31" s="165"/>
      <c r="G31" s="166"/>
      <c r="H31" s="167">
        <f t="shared" si="0"/>
        <v>0</v>
      </c>
      <c r="I31" s="168"/>
      <c r="J31" s="164"/>
    </row>
    <row r="32" spans="2:10" ht="16.2" customHeight="1" x14ac:dyDescent="0.45">
      <c r="B32" s="494"/>
      <c r="C32" s="502"/>
      <c r="D32" s="164"/>
      <c r="E32" s="165"/>
      <c r="F32" s="165"/>
      <c r="G32" s="166"/>
      <c r="H32" s="167">
        <f t="shared" si="0"/>
        <v>0</v>
      </c>
      <c r="I32" s="168"/>
      <c r="J32" s="164"/>
    </row>
    <row r="33" spans="2:14" ht="16.2" customHeight="1" x14ac:dyDescent="0.45">
      <c r="B33" s="494"/>
      <c r="C33" s="502"/>
      <c r="D33" s="164"/>
      <c r="E33" s="165"/>
      <c r="F33" s="165"/>
      <c r="G33" s="166"/>
      <c r="H33" s="167">
        <f t="shared" si="0"/>
        <v>0</v>
      </c>
      <c r="I33" s="168"/>
      <c r="J33" s="164"/>
    </row>
    <row r="34" spans="2:14" ht="16.2" customHeight="1" x14ac:dyDescent="0.45">
      <c r="B34" s="494"/>
      <c r="C34" s="502"/>
      <c r="D34" s="164"/>
      <c r="E34" s="165"/>
      <c r="F34" s="165"/>
      <c r="G34" s="166"/>
      <c r="H34" s="167">
        <f t="shared" si="0"/>
        <v>0</v>
      </c>
      <c r="I34" s="168"/>
      <c r="J34" s="164"/>
    </row>
    <row r="35" spans="2:14" ht="16.2" customHeight="1" x14ac:dyDescent="0.45">
      <c r="B35" s="494"/>
      <c r="C35" s="502"/>
      <c r="D35" s="164"/>
      <c r="E35" s="165"/>
      <c r="F35" s="165"/>
      <c r="G35" s="166"/>
      <c r="H35" s="167">
        <f t="shared" si="0"/>
        <v>0</v>
      </c>
      <c r="I35" s="168"/>
      <c r="J35" s="164"/>
    </row>
    <row r="36" spans="2:14" ht="16.2" customHeight="1" thickBot="1" x14ac:dyDescent="0.5">
      <c r="B36" s="494"/>
      <c r="C36" s="503"/>
      <c r="D36" s="169"/>
      <c r="E36" s="170"/>
      <c r="F36" s="170"/>
      <c r="G36" s="171"/>
      <c r="H36" s="167">
        <f>E36*F36</f>
        <v>0</v>
      </c>
      <c r="I36" s="172"/>
      <c r="J36" s="169"/>
    </row>
    <row r="37" spans="2:14" ht="16.2" customHeight="1" thickBot="1" x14ac:dyDescent="0.5">
      <c r="B37" s="494"/>
      <c r="C37" s="61" t="s">
        <v>201</v>
      </c>
      <c r="D37" s="173"/>
      <c r="E37" s="174"/>
      <c r="F37" s="174"/>
      <c r="G37" s="175"/>
      <c r="H37" s="176">
        <f>SUM(H17:H36)</f>
        <v>0</v>
      </c>
      <c r="I37" s="177"/>
      <c r="J37" s="178"/>
      <c r="M37" s="20" t="s">
        <v>53</v>
      </c>
      <c r="N37" s="21" t="s">
        <v>128</v>
      </c>
    </row>
    <row r="38" spans="2:14" ht="16.2" customHeight="1" x14ac:dyDescent="0.45">
      <c r="B38" s="494"/>
      <c r="C38" s="504" t="s">
        <v>202</v>
      </c>
      <c r="D38" s="164"/>
      <c r="E38" s="165"/>
      <c r="F38" s="165"/>
      <c r="G38" s="166"/>
      <c r="H38" s="167">
        <f>E38*F38</f>
        <v>0</v>
      </c>
      <c r="I38" s="181"/>
      <c r="J38" s="179"/>
    </row>
    <row r="39" spans="2:14" ht="16.2" customHeight="1" x14ac:dyDescent="0.45">
      <c r="B39" s="494"/>
      <c r="C39" s="502"/>
      <c r="D39" s="164"/>
      <c r="E39" s="165"/>
      <c r="F39" s="165"/>
      <c r="G39" s="166"/>
      <c r="H39" s="167">
        <f>E39*F39</f>
        <v>0</v>
      </c>
      <c r="I39" s="168"/>
      <c r="J39" s="164"/>
    </row>
    <row r="40" spans="2:14" ht="16.2" customHeight="1" x14ac:dyDescent="0.45">
      <c r="B40" s="494"/>
      <c r="C40" s="502"/>
      <c r="D40" s="164"/>
      <c r="E40" s="165"/>
      <c r="F40" s="165"/>
      <c r="G40" s="166"/>
      <c r="H40" s="167">
        <f t="shared" ref="H40:H56" si="1">E40*F40</f>
        <v>0</v>
      </c>
      <c r="I40" s="168"/>
      <c r="J40" s="164"/>
    </row>
    <row r="41" spans="2:14" ht="16.2" customHeight="1" x14ac:dyDescent="0.45">
      <c r="B41" s="494"/>
      <c r="C41" s="502"/>
      <c r="D41" s="164"/>
      <c r="E41" s="165"/>
      <c r="F41" s="165"/>
      <c r="G41" s="166"/>
      <c r="H41" s="167">
        <f t="shared" si="1"/>
        <v>0</v>
      </c>
      <c r="I41" s="168"/>
      <c r="J41" s="164"/>
    </row>
    <row r="42" spans="2:14" ht="16.2" customHeight="1" x14ac:dyDescent="0.45">
      <c r="B42" s="494"/>
      <c r="C42" s="502"/>
      <c r="D42" s="164"/>
      <c r="E42" s="165"/>
      <c r="F42" s="165"/>
      <c r="G42" s="166"/>
      <c r="H42" s="167">
        <f t="shared" si="1"/>
        <v>0</v>
      </c>
      <c r="I42" s="168"/>
      <c r="J42" s="164"/>
    </row>
    <row r="43" spans="2:14" ht="16.2" customHeight="1" x14ac:dyDescent="0.45">
      <c r="B43" s="494"/>
      <c r="C43" s="502"/>
      <c r="D43" s="164"/>
      <c r="E43" s="165"/>
      <c r="F43" s="165"/>
      <c r="G43" s="166"/>
      <c r="H43" s="167">
        <f t="shared" si="1"/>
        <v>0</v>
      </c>
      <c r="I43" s="168"/>
      <c r="J43" s="164"/>
    </row>
    <row r="44" spans="2:14" ht="16.2" customHeight="1" x14ac:dyDescent="0.45">
      <c r="B44" s="494"/>
      <c r="C44" s="502"/>
      <c r="D44" s="164"/>
      <c r="E44" s="165"/>
      <c r="F44" s="165"/>
      <c r="G44" s="166"/>
      <c r="H44" s="167">
        <f t="shared" si="1"/>
        <v>0</v>
      </c>
      <c r="I44" s="168"/>
      <c r="J44" s="164"/>
    </row>
    <row r="45" spans="2:14" ht="16.2" customHeight="1" x14ac:dyDescent="0.45">
      <c r="B45" s="494"/>
      <c r="C45" s="502"/>
      <c r="D45" s="164"/>
      <c r="E45" s="165"/>
      <c r="F45" s="165"/>
      <c r="G45" s="166"/>
      <c r="H45" s="167">
        <f t="shared" si="1"/>
        <v>0</v>
      </c>
      <c r="I45" s="168"/>
      <c r="J45" s="164"/>
    </row>
    <row r="46" spans="2:14" ht="16.2" customHeight="1" x14ac:dyDescent="0.45">
      <c r="B46" s="494"/>
      <c r="C46" s="502"/>
      <c r="D46" s="164"/>
      <c r="E46" s="165"/>
      <c r="F46" s="165"/>
      <c r="G46" s="166"/>
      <c r="H46" s="167">
        <f t="shared" si="1"/>
        <v>0</v>
      </c>
      <c r="I46" s="168"/>
      <c r="J46" s="164"/>
    </row>
    <row r="47" spans="2:14" ht="16.2" customHeight="1" x14ac:dyDescent="0.45">
      <c r="B47" s="494"/>
      <c r="C47" s="502"/>
      <c r="D47" s="164"/>
      <c r="E47" s="165"/>
      <c r="F47" s="165"/>
      <c r="G47" s="166"/>
      <c r="H47" s="167">
        <f t="shared" si="1"/>
        <v>0</v>
      </c>
      <c r="I47" s="168"/>
      <c r="J47" s="164"/>
    </row>
    <row r="48" spans="2:14" ht="16.2" customHeight="1" x14ac:dyDescent="0.45">
      <c r="B48" s="494"/>
      <c r="C48" s="502"/>
      <c r="D48" s="164"/>
      <c r="E48" s="165"/>
      <c r="F48" s="165"/>
      <c r="G48" s="166"/>
      <c r="H48" s="167">
        <f t="shared" si="1"/>
        <v>0</v>
      </c>
      <c r="I48" s="168"/>
      <c r="J48" s="164"/>
    </row>
    <row r="49" spans="2:14" ht="16.2" customHeight="1" x14ac:dyDescent="0.45">
      <c r="B49" s="494"/>
      <c r="C49" s="502"/>
      <c r="D49" s="164"/>
      <c r="E49" s="165"/>
      <c r="F49" s="165"/>
      <c r="G49" s="166"/>
      <c r="H49" s="167">
        <f>E49*F49</f>
        <v>0</v>
      </c>
      <c r="I49" s="168"/>
      <c r="J49" s="164"/>
    </row>
    <row r="50" spans="2:14" ht="16.2" customHeight="1" x14ac:dyDescent="0.45">
      <c r="B50" s="494"/>
      <c r="C50" s="502"/>
      <c r="D50" s="164"/>
      <c r="E50" s="165"/>
      <c r="F50" s="165"/>
      <c r="G50" s="166"/>
      <c r="H50" s="167">
        <f t="shared" si="1"/>
        <v>0</v>
      </c>
      <c r="I50" s="168"/>
      <c r="J50" s="164"/>
    </row>
    <row r="51" spans="2:14" ht="16.2" customHeight="1" x14ac:dyDescent="0.45">
      <c r="B51" s="494"/>
      <c r="C51" s="502"/>
      <c r="D51" s="164"/>
      <c r="E51" s="165"/>
      <c r="F51" s="165"/>
      <c r="G51" s="166"/>
      <c r="H51" s="167">
        <f t="shared" si="1"/>
        <v>0</v>
      </c>
      <c r="I51" s="168"/>
      <c r="J51" s="164"/>
    </row>
    <row r="52" spans="2:14" ht="16.2" customHeight="1" x14ac:dyDescent="0.45">
      <c r="B52" s="494"/>
      <c r="C52" s="502"/>
      <c r="D52" s="164"/>
      <c r="E52" s="165"/>
      <c r="F52" s="165"/>
      <c r="G52" s="166"/>
      <c r="H52" s="167">
        <f t="shared" si="1"/>
        <v>0</v>
      </c>
      <c r="I52" s="168"/>
      <c r="J52" s="164"/>
    </row>
    <row r="53" spans="2:14" ht="16.2" customHeight="1" x14ac:dyDescent="0.45">
      <c r="B53" s="494"/>
      <c r="C53" s="502"/>
      <c r="D53" s="164"/>
      <c r="E53" s="165"/>
      <c r="F53" s="165"/>
      <c r="G53" s="166"/>
      <c r="H53" s="167">
        <f t="shared" si="1"/>
        <v>0</v>
      </c>
      <c r="I53" s="168"/>
      <c r="J53" s="164"/>
    </row>
    <row r="54" spans="2:14" ht="16.2" customHeight="1" x14ac:dyDescent="0.45">
      <c r="B54" s="494"/>
      <c r="C54" s="502"/>
      <c r="D54" s="164"/>
      <c r="E54" s="165"/>
      <c r="F54" s="165"/>
      <c r="G54" s="166"/>
      <c r="H54" s="167">
        <f t="shared" si="1"/>
        <v>0</v>
      </c>
      <c r="I54" s="168"/>
      <c r="J54" s="164"/>
    </row>
    <row r="55" spans="2:14" ht="16.2" customHeight="1" x14ac:dyDescent="0.45">
      <c r="B55" s="494"/>
      <c r="C55" s="502"/>
      <c r="D55" s="164"/>
      <c r="E55" s="165"/>
      <c r="F55" s="165"/>
      <c r="G55" s="166"/>
      <c r="H55" s="167">
        <f t="shared" si="1"/>
        <v>0</v>
      </c>
      <c r="I55" s="168"/>
      <c r="J55" s="164"/>
    </row>
    <row r="56" spans="2:14" ht="16.2" customHeight="1" x14ac:dyDescent="0.45">
      <c r="B56" s="494"/>
      <c r="C56" s="502"/>
      <c r="D56" s="164"/>
      <c r="E56" s="165"/>
      <c r="F56" s="165"/>
      <c r="G56" s="166"/>
      <c r="H56" s="167">
        <f t="shared" si="1"/>
        <v>0</v>
      </c>
      <c r="I56" s="168"/>
      <c r="J56" s="164"/>
    </row>
    <row r="57" spans="2:14" ht="16.2" customHeight="1" thickBot="1" x14ac:dyDescent="0.5">
      <c r="B57" s="494"/>
      <c r="C57" s="503"/>
      <c r="D57" s="169"/>
      <c r="E57" s="170"/>
      <c r="F57" s="170"/>
      <c r="G57" s="171"/>
      <c r="H57" s="167">
        <f>E57*F57</f>
        <v>0</v>
      </c>
      <c r="I57" s="172"/>
      <c r="J57" s="169"/>
    </row>
    <row r="58" spans="2:14" ht="16.2" customHeight="1" thickBot="1" x14ac:dyDescent="0.5">
      <c r="B58" s="494"/>
      <c r="C58" s="61" t="s">
        <v>203</v>
      </c>
      <c r="D58" s="62"/>
      <c r="E58" s="63"/>
      <c r="F58" s="63"/>
      <c r="G58" s="64"/>
      <c r="H58" s="176">
        <f>SUM(H38:H57)</f>
        <v>0</v>
      </c>
      <c r="I58" s="65"/>
      <c r="J58" s="66"/>
      <c r="M58" s="20" t="s">
        <v>53</v>
      </c>
      <c r="N58" s="21" t="s">
        <v>128</v>
      </c>
    </row>
    <row r="59" spans="2:14" ht="16.2" customHeight="1" thickBot="1" x14ac:dyDescent="0.5">
      <c r="B59" s="495"/>
      <c r="C59" s="61" t="s">
        <v>204</v>
      </c>
      <c r="D59" s="62"/>
      <c r="E59" s="63"/>
      <c r="F59" s="63"/>
      <c r="G59" s="64"/>
      <c r="H59" s="176">
        <f>SUM(H16,H37,H58)</f>
        <v>0</v>
      </c>
      <c r="I59" s="65"/>
      <c r="J59" s="66"/>
      <c r="M59" s="20" t="s">
        <v>53</v>
      </c>
      <c r="N59" s="21" t="s">
        <v>128</v>
      </c>
    </row>
    <row r="60" spans="2:14" ht="16.2" customHeight="1" thickBot="1" x14ac:dyDescent="0.5">
      <c r="B60" s="498" t="s">
        <v>205</v>
      </c>
      <c r="C60" s="499"/>
      <c r="D60" s="67"/>
      <c r="E60" s="68"/>
      <c r="F60" s="68"/>
      <c r="G60" s="69"/>
      <c r="H60" s="182">
        <f>H59*0.1</f>
        <v>0</v>
      </c>
      <c r="I60" s="70"/>
      <c r="J60" s="71"/>
      <c r="M60" s="20" t="s">
        <v>53</v>
      </c>
      <c r="N60" s="21" t="s">
        <v>128</v>
      </c>
    </row>
    <row r="61" spans="2:14" ht="16.2" customHeight="1" thickBot="1" x14ac:dyDescent="0.5">
      <c r="B61" s="498" t="s">
        <v>206</v>
      </c>
      <c r="C61" s="499"/>
      <c r="D61" s="62"/>
      <c r="E61" s="72"/>
      <c r="F61" s="72"/>
      <c r="G61" s="78"/>
      <c r="H61" s="176">
        <f>H59+H60</f>
        <v>0</v>
      </c>
      <c r="I61" s="74"/>
      <c r="J61" s="75"/>
      <c r="M61" s="20" t="s">
        <v>53</v>
      </c>
      <c r="N61" s="21" t="s">
        <v>207</v>
      </c>
    </row>
    <row r="62" spans="2:14" ht="16.2" customHeight="1" x14ac:dyDescent="0.45"/>
    <row r="63" spans="2:14" ht="16.2" customHeight="1" x14ac:dyDescent="0.45">
      <c r="B63" s="8" t="s">
        <v>208</v>
      </c>
      <c r="D63" s="8"/>
      <c r="J63" s="8"/>
      <c r="M63" s="8"/>
    </row>
    <row r="64" spans="2:14" ht="16.2" customHeight="1" x14ac:dyDescent="0.45">
      <c r="B64" s="8" t="s">
        <v>209</v>
      </c>
      <c r="D64" s="8"/>
      <c r="J64" s="8"/>
      <c r="M64" s="8"/>
    </row>
    <row r="65" spans="2:13" ht="16.2" customHeight="1" x14ac:dyDescent="0.45">
      <c r="B65" s="8" t="s">
        <v>210</v>
      </c>
      <c r="D65" s="8"/>
      <c r="J65" s="8"/>
      <c r="M65" s="8"/>
    </row>
    <row r="66" spans="2:13" ht="16.2" customHeight="1" x14ac:dyDescent="0.45">
      <c r="B66" s="8" t="s">
        <v>211</v>
      </c>
      <c r="D66" s="8"/>
      <c r="J66" s="8"/>
      <c r="M66" s="8"/>
    </row>
    <row r="67" spans="2:13" ht="16.2" customHeight="1" x14ac:dyDescent="0.45"/>
    <row r="68" spans="2:13" ht="16.2" customHeight="1" x14ac:dyDescent="0.45"/>
    <row r="69" spans="2:13" ht="16.2" customHeight="1" x14ac:dyDescent="0.45"/>
    <row r="70" spans="2:13" ht="16.2" customHeight="1" x14ac:dyDescent="0.45"/>
    <row r="71" spans="2:13" ht="16.2" customHeight="1" x14ac:dyDescent="0.45"/>
  </sheetData>
  <sheetProtection sheet="1" formatCells="0"/>
  <mergeCells count="12">
    <mergeCell ref="B61:C61"/>
    <mergeCell ref="A1:B1"/>
    <mergeCell ref="C1:J1"/>
    <mergeCell ref="C4:E4"/>
    <mergeCell ref="B9:C9"/>
    <mergeCell ref="B10:C10"/>
    <mergeCell ref="B12:C12"/>
    <mergeCell ref="B13:B59"/>
    <mergeCell ref="C13:C15"/>
    <mergeCell ref="C17:C36"/>
    <mergeCell ref="C38:C57"/>
    <mergeCell ref="B60:C60"/>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101"/>
  <sheetViews>
    <sheetView showGridLines="0" view="pageBreakPreview" zoomScale="60" zoomScaleNormal="100" workbookViewId="0"/>
  </sheetViews>
  <sheetFormatPr defaultColWidth="8.69921875" defaultRowHeight="18" customHeight="1" x14ac:dyDescent="0.45"/>
  <cols>
    <col min="1" max="1" width="3.09765625" style="3" bestFit="1" customWidth="1"/>
    <col min="2" max="2" width="33.8984375" style="86" bestFit="1" customWidth="1"/>
    <col min="3" max="3" width="3.3984375" style="3" bestFit="1" customWidth="1"/>
    <col min="4" max="4" width="41.69921875" style="3" bestFit="1" customWidth="1"/>
    <col min="5" max="16384" width="8.69921875" style="3"/>
  </cols>
  <sheetData>
    <row r="1" spans="1:4" ht="18" customHeight="1" x14ac:dyDescent="0.45">
      <c r="A1" s="85" t="s">
        <v>364</v>
      </c>
    </row>
    <row r="2" spans="1:4" ht="18" customHeight="1" x14ac:dyDescent="0.45">
      <c r="A2" s="81"/>
      <c r="B2" s="144" t="s">
        <v>323</v>
      </c>
      <c r="C2" s="80"/>
      <c r="D2" s="144" t="s">
        <v>223</v>
      </c>
    </row>
    <row r="3" spans="1:4" ht="18" customHeight="1" x14ac:dyDescent="0.45">
      <c r="A3" s="268" t="s">
        <v>324</v>
      </c>
      <c r="B3" s="505" t="s">
        <v>325</v>
      </c>
      <c r="C3" s="80">
        <v>1</v>
      </c>
      <c r="D3" s="80" t="s">
        <v>224</v>
      </c>
    </row>
    <row r="4" spans="1:4" ht="18" customHeight="1" x14ac:dyDescent="0.45">
      <c r="A4" s="268"/>
      <c r="B4" s="506"/>
      <c r="C4" s="80">
        <v>2</v>
      </c>
      <c r="D4" s="80" t="s">
        <v>225</v>
      </c>
    </row>
    <row r="5" spans="1:4" ht="18" customHeight="1" x14ac:dyDescent="0.45">
      <c r="A5" s="268" t="s">
        <v>326</v>
      </c>
      <c r="B5" s="505" t="s">
        <v>327</v>
      </c>
      <c r="C5" s="80">
        <v>3</v>
      </c>
      <c r="D5" s="80" t="s">
        <v>226</v>
      </c>
    </row>
    <row r="6" spans="1:4" ht="18" customHeight="1" x14ac:dyDescent="0.45">
      <c r="A6" s="268"/>
      <c r="B6" s="506"/>
      <c r="C6" s="80">
        <v>4</v>
      </c>
      <c r="D6" s="80" t="s">
        <v>227</v>
      </c>
    </row>
    <row r="7" spans="1:4" ht="18" customHeight="1" x14ac:dyDescent="0.45">
      <c r="A7" s="145" t="s">
        <v>328</v>
      </c>
      <c r="B7" s="144" t="s">
        <v>329</v>
      </c>
      <c r="C7" s="80">
        <v>5</v>
      </c>
      <c r="D7" s="80" t="s">
        <v>228</v>
      </c>
    </row>
    <row r="8" spans="1:4" ht="18" customHeight="1" x14ac:dyDescent="0.45">
      <c r="A8" s="268" t="s">
        <v>330</v>
      </c>
      <c r="B8" s="258" t="s">
        <v>331</v>
      </c>
      <c r="C8" s="80">
        <v>6</v>
      </c>
      <c r="D8" s="80" t="s">
        <v>229</v>
      </c>
    </row>
    <row r="9" spans="1:4" ht="18" customHeight="1" x14ac:dyDescent="0.45">
      <c r="A9" s="268"/>
      <c r="B9" s="258"/>
      <c r="C9" s="80">
        <v>7</v>
      </c>
      <c r="D9" s="80" t="s">
        <v>230</v>
      </c>
    </row>
    <row r="10" spans="1:4" ht="18" customHeight="1" x14ac:dyDescent="0.45">
      <c r="A10" s="268"/>
      <c r="B10" s="258"/>
      <c r="C10" s="80">
        <v>8</v>
      </c>
      <c r="D10" s="80" t="s">
        <v>231</v>
      </c>
    </row>
    <row r="11" spans="1:4" ht="18" customHeight="1" x14ac:dyDescent="0.45">
      <c r="A11" s="268" t="s">
        <v>332</v>
      </c>
      <c r="B11" s="258" t="s">
        <v>333</v>
      </c>
      <c r="C11" s="80">
        <v>9</v>
      </c>
      <c r="D11" s="80" t="s">
        <v>232</v>
      </c>
    </row>
    <row r="12" spans="1:4" ht="18" customHeight="1" x14ac:dyDescent="0.45">
      <c r="A12" s="268"/>
      <c r="B12" s="258"/>
      <c r="C12" s="80">
        <v>10</v>
      </c>
      <c r="D12" s="80" t="s">
        <v>233</v>
      </c>
    </row>
    <row r="13" spans="1:4" ht="18" customHeight="1" x14ac:dyDescent="0.45">
      <c r="A13" s="268"/>
      <c r="B13" s="258"/>
      <c r="C13" s="80">
        <v>11</v>
      </c>
      <c r="D13" s="80" t="s">
        <v>234</v>
      </c>
    </row>
    <row r="14" spans="1:4" ht="18" customHeight="1" x14ac:dyDescent="0.45">
      <c r="A14" s="268"/>
      <c r="B14" s="258"/>
      <c r="C14" s="80">
        <v>12</v>
      </c>
      <c r="D14" s="80" t="s">
        <v>235</v>
      </c>
    </row>
    <row r="15" spans="1:4" ht="18" customHeight="1" x14ac:dyDescent="0.45">
      <c r="A15" s="268"/>
      <c r="B15" s="258"/>
      <c r="C15" s="80">
        <v>13</v>
      </c>
      <c r="D15" s="80" t="s">
        <v>236</v>
      </c>
    </row>
    <row r="16" spans="1:4" ht="18" customHeight="1" x14ac:dyDescent="0.45">
      <c r="A16" s="268"/>
      <c r="B16" s="258"/>
      <c r="C16" s="80">
        <v>14</v>
      </c>
      <c r="D16" s="80" t="s">
        <v>237</v>
      </c>
    </row>
    <row r="17" spans="1:4" ht="18" customHeight="1" x14ac:dyDescent="0.45">
      <c r="A17" s="268"/>
      <c r="B17" s="258"/>
      <c r="C17" s="80">
        <v>15</v>
      </c>
      <c r="D17" s="80" t="s">
        <v>238</v>
      </c>
    </row>
    <row r="18" spans="1:4" ht="18" customHeight="1" x14ac:dyDescent="0.45">
      <c r="A18" s="268"/>
      <c r="B18" s="258"/>
      <c r="C18" s="80">
        <v>16</v>
      </c>
      <c r="D18" s="80" t="s">
        <v>239</v>
      </c>
    </row>
    <row r="19" spans="1:4" ht="18" customHeight="1" x14ac:dyDescent="0.45">
      <c r="A19" s="268"/>
      <c r="B19" s="258"/>
      <c r="C19" s="80">
        <v>17</v>
      </c>
      <c r="D19" s="80" t="s">
        <v>240</v>
      </c>
    </row>
    <row r="20" spans="1:4" ht="18" customHeight="1" x14ac:dyDescent="0.45">
      <c r="A20" s="268"/>
      <c r="B20" s="258"/>
      <c r="C20" s="80">
        <v>18</v>
      </c>
      <c r="D20" s="80" t="s">
        <v>241</v>
      </c>
    </row>
    <row r="21" spans="1:4" ht="18" customHeight="1" x14ac:dyDescent="0.45">
      <c r="A21" s="268"/>
      <c r="B21" s="258"/>
      <c r="C21" s="80">
        <v>19</v>
      </c>
      <c r="D21" s="80" t="s">
        <v>242</v>
      </c>
    </row>
    <row r="22" spans="1:4" ht="18" customHeight="1" x14ac:dyDescent="0.45">
      <c r="A22" s="268"/>
      <c r="B22" s="258"/>
      <c r="C22" s="80">
        <v>20</v>
      </c>
      <c r="D22" s="80" t="s">
        <v>243</v>
      </c>
    </row>
    <row r="23" spans="1:4" ht="18" customHeight="1" x14ac:dyDescent="0.45">
      <c r="A23" s="268"/>
      <c r="B23" s="258"/>
      <c r="C23" s="80">
        <v>21</v>
      </c>
      <c r="D23" s="80" t="s">
        <v>244</v>
      </c>
    </row>
    <row r="24" spans="1:4" ht="18" customHeight="1" x14ac:dyDescent="0.45">
      <c r="A24" s="268"/>
      <c r="B24" s="258"/>
      <c r="C24" s="80">
        <v>22</v>
      </c>
      <c r="D24" s="80" t="s">
        <v>245</v>
      </c>
    </row>
    <row r="25" spans="1:4" ht="18" customHeight="1" x14ac:dyDescent="0.45">
      <c r="A25" s="268"/>
      <c r="B25" s="258"/>
      <c r="C25" s="80">
        <v>23</v>
      </c>
      <c r="D25" s="80" t="s">
        <v>246</v>
      </c>
    </row>
    <row r="26" spans="1:4" ht="18" customHeight="1" x14ac:dyDescent="0.45">
      <c r="A26" s="268"/>
      <c r="B26" s="258"/>
      <c r="C26" s="80">
        <v>24</v>
      </c>
      <c r="D26" s="80" t="s">
        <v>247</v>
      </c>
    </row>
    <row r="27" spans="1:4" ht="18" customHeight="1" x14ac:dyDescent="0.45">
      <c r="A27" s="268"/>
      <c r="B27" s="258"/>
      <c r="C27" s="80">
        <v>25</v>
      </c>
      <c r="D27" s="80" t="s">
        <v>248</v>
      </c>
    </row>
    <row r="28" spans="1:4" ht="18" customHeight="1" x14ac:dyDescent="0.45">
      <c r="A28" s="268"/>
      <c r="B28" s="258"/>
      <c r="C28" s="80">
        <v>26</v>
      </c>
      <c r="D28" s="80" t="s">
        <v>249</v>
      </c>
    </row>
    <row r="29" spans="1:4" ht="18" customHeight="1" x14ac:dyDescent="0.45">
      <c r="A29" s="268"/>
      <c r="B29" s="258"/>
      <c r="C29" s="80">
        <v>27</v>
      </c>
      <c r="D29" s="80" t="s">
        <v>250</v>
      </c>
    </row>
    <row r="30" spans="1:4" ht="18" customHeight="1" x14ac:dyDescent="0.45">
      <c r="A30" s="268"/>
      <c r="B30" s="258"/>
      <c r="C30" s="80">
        <v>28</v>
      </c>
      <c r="D30" s="80" t="s">
        <v>251</v>
      </c>
    </row>
    <row r="31" spans="1:4" ht="18" customHeight="1" x14ac:dyDescent="0.45">
      <c r="A31" s="268"/>
      <c r="B31" s="258"/>
      <c r="C31" s="80">
        <v>29</v>
      </c>
      <c r="D31" s="80" t="s">
        <v>252</v>
      </c>
    </row>
    <row r="32" spans="1:4" ht="18" customHeight="1" x14ac:dyDescent="0.45">
      <c r="A32" s="268"/>
      <c r="B32" s="258"/>
      <c r="C32" s="80">
        <v>30</v>
      </c>
      <c r="D32" s="80" t="s">
        <v>253</v>
      </c>
    </row>
    <row r="33" spans="1:4" ht="18" customHeight="1" x14ac:dyDescent="0.45">
      <c r="A33" s="268"/>
      <c r="B33" s="258"/>
      <c r="C33" s="80">
        <v>31</v>
      </c>
      <c r="D33" s="80" t="s">
        <v>254</v>
      </c>
    </row>
    <row r="34" spans="1:4" ht="18" customHeight="1" x14ac:dyDescent="0.45">
      <c r="A34" s="268"/>
      <c r="B34" s="258"/>
      <c r="C34" s="80">
        <v>32</v>
      </c>
      <c r="D34" s="80" t="s">
        <v>255</v>
      </c>
    </row>
    <row r="35" spans="1:4" ht="18" customHeight="1" x14ac:dyDescent="0.45">
      <c r="A35" s="268" t="s">
        <v>334</v>
      </c>
      <c r="B35" s="258" t="s">
        <v>335</v>
      </c>
      <c r="C35" s="80">
        <v>33</v>
      </c>
      <c r="D35" s="80" t="s">
        <v>256</v>
      </c>
    </row>
    <row r="36" spans="1:4" ht="18" customHeight="1" x14ac:dyDescent="0.45">
      <c r="A36" s="268"/>
      <c r="B36" s="258"/>
      <c r="C36" s="80">
        <v>34</v>
      </c>
      <c r="D36" s="80" t="s">
        <v>257</v>
      </c>
    </row>
    <row r="37" spans="1:4" ht="18" customHeight="1" x14ac:dyDescent="0.45">
      <c r="A37" s="268"/>
      <c r="B37" s="258"/>
      <c r="C37" s="80">
        <v>35</v>
      </c>
      <c r="D37" s="80" t="s">
        <v>258</v>
      </c>
    </row>
    <row r="38" spans="1:4" ht="18" customHeight="1" x14ac:dyDescent="0.45">
      <c r="A38" s="268"/>
      <c r="B38" s="258"/>
      <c r="C38" s="80">
        <v>36</v>
      </c>
      <c r="D38" s="80" t="s">
        <v>259</v>
      </c>
    </row>
    <row r="39" spans="1:4" ht="18" customHeight="1" x14ac:dyDescent="0.45">
      <c r="A39" s="268" t="s">
        <v>336</v>
      </c>
      <c r="B39" s="258" t="s">
        <v>337</v>
      </c>
      <c r="C39" s="80">
        <v>37</v>
      </c>
      <c r="D39" s="80" t="s">
        <v>260</v>
      </c>
    </row>
    <row r="40" spans="1:4" ht="18" customHeight="1" x14ac:dyDescent="0.45">
      <c r="A40" s="268"/>
      <c r="B40" s="258"/>
      <c r="C40" s="80">
        <v>38</v>
      </c>
      <c r="D40" s="80" t="s">
        <v>261</v>
      </c>
    </row>
    <row r="41" spans="1:4" ht="18" customHeight="1" x14ac:dyDescent="0.45">
      <c r="A41" s="268"/>
      <c r="B41" s="258"/>
      <c r="C41" s="80">
        <v>39</v>
      </c>
      <c r="D41" s="80" t="s">
        <v>262</v>
      </c>
    </row>
    <row r="42" spans="1:4" ht="18" customHeight="1" x14ac:dyDescent="0.45">
      <c r="A42" s="268"/>
      <c r="B42" s="258"/>
      <c r="C42" s="80">
        <v>40</v>
      </c>
      <c r="D42" s="80" t="s">
        <v>263</v>
      </c>
    </row>
    <row r="43" spans="1:4" ht="18" customHeight="1" x14ac:dyDescent="0.45">
      <c r="A43" s="268"/>
      <c r="B43" s="258"/>
      <c r="C43" s="80">
        <v>41</v>
      </c>
      <c r="D43" s="80" t="s">
        <v>264</v>
      </c>
    </row>
    <row r="44" spans="1:4" ht="18" customHeight="1" x14ac:dyDescent="0.45">
      <c r="A44" s="268" t="s">
        <v>338</v>
      </c>
      <c r="B44" s="258" t="s">
        <v>339</v>
      </c>
      <c r="C44" s="80">
        <v>42</v>
      </c>
      <c r="D44" s="80" t="s">
        <v>265</v>
      </c>
    </row>
    <row r="45" spans="1:4" ht="18" customHeight="1" x14ac:dyDescent="0.45">
      <c r="A45" s="268"/>
      <c r="B45" s="258"/>
      <c r="C45" s="80">
        <v>43</v>
      </c>
      <c r="D45" s="80" t="s">
        <v>266</v>
      </c>
    </row>
    <row r="46" spans="1:4" ht="18" customHeight="1" x14ac:dyDescent="0.45">
      <c r="A46" s="268"/>
      <c r="B46" s="258"/>
      <c r="C46" s="80">
        <v>44</v>
      </c>
      <c r="D46" s="80" t="s">
        <v>267</v>
      </c>
    </row>
    <row r="47" spans="1:4" ht="18" customHeight="1" x14ac:dyDescent="0.45">
      <c r="A47" s="268"/>
      <c r="B47" s="258"/>
      <c r="C47" s="80">
        <v>45</v>
      </c>
      <c r="D47" s="80" t="s">
        <v>268</v>
      </c>
    </row>
    <row r="48" spans="1:4" ht="18" customHeight="1" x14ac:dyDescent="0.45">
      <c r="A48" s="268"/>
      <c r="B48" s="258"/>
      <c r="C48" s="80">
        <v>46</v>
      </c>
      <c r="D48" s="80" t="s">
        <v>269</v>
      </c>
    </row>
    <row r="49" spans="1:4" ht="18" customHeight="1" x14ac:dyDescent="0.45">
      <c r="A49" s="268"/>
      <c r="B49" s="258"/>
      <c r="C49" s="80">
        <v>47</v>
      </c>
      <c r="D49" s="80" t="s">
        <v>270</v>
      </c>
    </row>
    <row r="50" spans="1:4" ht="18" customHeight="1" x14ac:dyDescent="0.45">
      <c r="A50" s="268"/>
      <c r="B50" s="258"/>
      <c r="C50" s="80">
        <v>48</v>
      </c>
      <c r="D50" s="80" t="s">
        <v>271</v>
      </c>
    </row>
    <row r="51" spans="1:4" ht="18" customHeight="1" x14ac:dyDescent="0.45">
      <c r="A51" s="268"/>
      <c r="B51" s="258"/>
      <c r="C51" s="80">
        <v>49</v>
      </c>
      <c r="D51" s="80" t="s">
        <v>272</v>
      </c>
    </row>
    <row r="52" spans="1:4" ht="18" customHeight="1" x14ac:dyDescent="0.45">
      <c r="A52" s="268" t="s">
        <v>340</v>
      </c>
      <c r="B52" s="258" t="s">
        <v>341</v>
      </c>
      <c r="C52" s="80">
        <v>50</v>
      </c>
      <c r="D52" s="80" t="s">
        <v>273</v>
      </c>
    </row>
    <row r="53" spans="1:4" ht="18" customHeight="1" x14ac:dyDescent="0.45">
      <c r="A53" s="268"/>
      <c r="B53" s="258"/>
      <c r="C53" s="80">
        <v>51</v>
      </c>
      <c r="D53" s="80" t="s">
        <v>274</v>
      </c>
    </row>
    <row r="54" spans="1:4" ht="18" customHeight="1" x14ac:dyDescent="0.45">
      <c r="A54" s="268"/>
      <c r="B54" s="258"/>
      <c r="C54" s="80">
        <v>52</v>
      </c>
      <c r="D54" s="80" t="s">
        <v>275</v>
      </c>
    </row>
    <row r="55" spans="1:4" ht="18" customHeight="1" x14ac:dyDescent="0.45">
      <c r="A55" s="268"/>
      <c r="B55" s="258"/>
      <c r="C55" s="80">
        <v>53</v>
      </c>
      <c r="D55" s="80" t="s">
        <v>276</v>
      </c>
    </row>
    <row r="56" spans="1:4" ht="18" customHeight="1" x14ac:dyDescent="0.45">
      <c r="A56" s="268"/>
      <c r="B56" s="258"/>
      <c r="C56" s="80">
        <v>54</v>
      </c>
      <c r="D56" s="80" t="s">
        <v>277</v>
      </c>
    </row>
    <row r="57" spans="1:4" ht="18" customHeight="1" x14ac:dyDescent="0.45">
      <c r="A57" s="268"/>
      <c r="B57" s="258"/>
      <c r="C57" s="80">
        <v>55</v>
      </c>
      <c r="D57" s="80" t="s">
        <v>278</v>
      </c>
    </row>
    <row r="58" spans="1:4" ht="18" customHeight="1" x14ac:dyDescent="0.45">
      <c r="A58" s="268"/>
      <c r="B58" s="258"/>
      <c r="C58" s="80">
        <v>56</v>
      </c>
      <c r="D58" s="80" t="s">
        <v>279</v>
      </c>
    </row>
    <row r="59" spans="1:4" ht="18" customHeight="1" x14ac:dyDescent="0.45">
      <c r="A59" s="268"/>
      <c r="B59" s="258"/>
      <c r="C59" s="80">
        <v>57</v>
      </c>
      <c r="D59" s="80" t="s">
        <v>280</v>
      </c>
    </row>
    <row r="60" spans="1:4" ht="18" customHeight="1" x14ac:dyDescent="0.45">
      <c r="A60" s="268"/>
      <c r="B60" s="258"/>
      <c r="C60" s="80">
        <v>58</v>
      </c>
      <c r="D60" s="80" t="s">
        <v>281</v>
      </c>
    </row>
    <row r="61" spans="1:4" ht="18" customHeight="1" x14ac:dyDescent="0.45">
      <c r="A61" s="268"/>
      <c r="B61" s="258"/>
      <c r="C61" s="80">
        <v>59</v>
      </c>
      <c r="D61" s="80" t="s">
        <v>282</v>
      </c>
    </row>
    <row r="62" spans="1:4" ht="18" customHeight="1" x14ac:dyDescent="0.45">
      <c r="A62" s="268"/>
      <c r="B62" s="258"/>
      <c r="C62" s="80">
        <v>60</v>
      </c>
      <c r="D62" s="80" t="s">
        <v>283</v>
      </c>
    </row>
    <row r="63" spans="1:4" ht="18" customHeight="1" x14ac:dyDescent="0.45">
      <c r="A63" s="268"/>
      <c r="B63" s="258"/>
      <c r="C63" s="80">
        <v>61</v>
      </c>
      <c r="D63" s="80" t="s">
        <v>284</v>
      </c>
    </row>
    <row r="64" spans="1:4" ht="18" customHeight="1" x14ac:dyDescent="0.45">
      <c r="A64" s="268" t="s">
        <v>342</v>
      </c>
      <c r="B64" s="258" t="s">
        <v>343</v>
      </c>
      <c r="C64" s="80">
        <v>62</v>
      </c>
      <c r="D64" s="80" t="s">
        <v>285</v>
      </c>
    </row>
    <row r="65" spans="1:4" ht="18" customHeight="1" x14ac:dyDescent="0.45">
      <c r="A65" s="268"/>
      <c r="B65" s="258"/>
      <c r="C65" s="80">
        <v>63</v>
      </c>
      <c r="D65" s="80" t="s">
        <v>286</v>
      </c>
    </row>
    <row r="66" spans="1:4" ht="18" customHeight="1" x14ac:dyDescent="0.45">
      <c r="A66" s="268"/>
      <c r="B66" s="258"/>
      <c r="C66" s="80">
        <v>64</v>
      </c>
      <c r="D66" s="80" t="s">
        <v>287</v>
      </c>
    </row>
    <row r="67" spans="1:4" ht="18" customHeight="1" x14ac:dyDescent="0.45">
      <c r="A67" s="268"/>
      <c r="B67" s="258"/>
      <c r="C67" s="80">
        <v>65</v>
      </c>
      <c r="D67" s="80" t="s">
        <v>288</v>
      </c>
    </row>
    <row r="68" spans="1:4" ht="18" customHeight="1" x14ac:dyDescent="0.45">
      <c r="A68" s="268"/>
      <c r="B68" s="258"/>
      <c r="C68" s="80">
        <v>66</v>
      </c>
      <c r="D68" s="80" t="s">
        <v>289</v>
      </c>
    </row>
    <row r="69" spans="1:4" ht="18" customHeight="1" x14ac:dyDescent="0.45">
      <c r="A69" s="268"/>
      <c r="B69" s="258"/>
      <c r="C69" s="80">
        <v>67</v>
      </c>
      <c r="D69" s="80" t="s">
        <v>290</v>
      </c>
    </row>
    <row r="70" spans="1:4" ht="18" customHeight="1" x14ac:dyDescent="0.45">
      <c r="A70" s="268" t="s">
        <v>344</v>
      </c>
      <c r="B70" s="258" t="s">
        <v>345</v>
      </c>
      <c r="C70" s="80">
        <v>68</v>
      </c>
      <c r="D70" s="80" t="s">
        <v>291</v>
      </c>
    </row>
    <row r="71" spans="1:4" ht="18" customHeight="1" x14ac:dyDescent="0.45">
      <c r="A71" s="268"/>
      <c r="B71" s="258"/>
      <c r="C71" s="80">
        <v>69</v>
      </c>
      <c r="D71" s="80" t="s">
        <v>292</v>
      </c>
    </row>
    <row r="72" spans="1:4" ht="18" customHeight="1" x14ac:dyDescent="0.45">
      <c r="A72" s="268"/>
      <c r="B72" s="258"/>
      <c r="C72" s="80">
        <v>70</v>
      </c>
      <c r="D72" s="80" t="s">
        <v>293</v>
      </c>
    </row>
    <row r="73" spans="1:4" ht="18" customHeight="1" x14ac:dyDescent="0.45">
      <c r="A73" s="268" t="s">
        <v>346</v>
      </c>
      <c r="B73" s="258" t="s">
        <v>347</v>
      </c>
      <c r="C73" s="80">
        <v>71</v>
      </c>
      <c r="D73" s="80" t="s">
        <v>294</v>
      </c>
    </row>
    <row r="74" spans="1:4" ht="18" customHeight="1" x14ac:dyDescent="0.45">
      <c r="A74" s="268"/>
      <c r="B74" s="258"/>
      <c r="C74" s="80">
        <v>72</v>
      </c>
      <c r="D74" s="80" t="s">
        <v>295</v>
      </c>
    </row>
    <row r="75" spans="1:4" ht="18" customHeight="1" x14ac:dyDescent="0.45">
      <c r="A75" s="268"/>
      <c r="B75" s="258"/>
      <c r="C75" s="80">
        <v>73</v>
      </c>
      <c r="D75" s="80" t="s">
        <v>296</v>
      </c>
    </row>
    <row r="76" spans="1:4" ht="18" customHeight="1" x14ac:dyDescent="0.45">
      <c r="A76" s="268"/>
      <c r="B76" s="258"/>
      <c r="C76" s="80">
        <v>74</v>
      </c>
      <c r="D76" s="80" t="s">
        <v>297</v>
      </c>
    </row>
    <row r="77" spans="1:4" ht="18" customHeight="1" x14ac:dyDescent="0.45">
      <c r="A77" s="268" t="s">
        <v>348</v>
      </c>
      <c r="B77" s="258" t="s">
        <v>349</v>
      </c>
      <c r="C77" s="80">
        <v>75</v>
      </c>
      <c r="D77" s="80" t="s">
        <v>298</v>
      </c>
    </row>
    <row r="78" spans="1:4" ht="18" customHeight="1" x14ac:dyDescent="0.45">
      <c r="A78" s="268"/>
      <c r="B78" s="258"/>
      <c r="C78" s="80">
        <v>76</v>
      </c>
      <c r="D78" s="80" t="s">
        <v>299</v>
      </c>
    </row>
    <row r="79" spans="1:4" ht="18" customHeight="1" x14ac:dyDescent="0.45">
      <c r="A79" s="268"/>
      <c r="B79" s="258"/>
      <c r="C79" s="80">
        <v>77</v>
      </c>
      <c r="D79" s="80" t="s">
        <v>300</v>
      </c>
    </row>
    <row r="80" spans="1:4" ht="18" customHeight="1" x14ac:dyDescent="0.45">
      <c r="A80" s="268" t="s">
        <v>350</v>
      </c>
      <c r="B80" s="258" t="s">
        <v>351</v>
      </c>
      <c r="C80" s="80">
        <v>78</v>
      </c>
      <c r="D80" s="80" t="s">
        <v>301</v>
      </c>
    </row>
    <row r="81" spans="1:4" ht="18" customHeight="1" x14ac:dyDescent="0.45">
      <c r="A81" s="268"/>
      <c r="B81" s="258"/>
      <c r="C81" s="80">
        <v>79</v>
      </c>
      <c r="D81" s="80" t="s">
        <v>302</v>
      </c>
    </row>
    <row r="82" spans="1:4" ht="18" customHeight="1" x14ac:dyDescent="0.45">
      <c r="A82" s="268"/>
      <c r="B82" s="258"/>
      <c r="C82" s="80">
        <v>80</v>
      </c>
      <c r="D82" s="80" t="s">
        <v>303</v>
      </c>
    </row>
    <row r="83" spans="1:4" ht="18" customHeight="1" x14ac:dyDescent="0.45">
      <c r="A83" s="268" t="s">
        <v>352</v>
      </c>
      <c r="B83" s="258" t="s">
        <v>353</v>
      </c>
      <c r="C83" s="80">
        <v>81</v>
      </c>
      <c r="D83" s="80" t="s">
        <v>304</v>
      </c>
    </row>
    <row r="84" spans="1:4" ht="18" customHeight="1" x14ac:dyDescent="0.45">
      <c r="A84" s="268"/>
      <c r="B84" s="258"/>
      <c r="C84" s="80">
        <v>82</v>
      </c>
      <c r="D84" s="80" t="s">
        <v>305</v>
      </c>
    </row>
    <row r="85" spans="1:4" ht="18" customHeight="1" x14ac:dyDescent="0.45">
      <c r="A85" s="268" t="s">
        <v>354</v>
      </c>
      <c r="B85" s="258" t="s">
        <v>355</v>
      </c>
      <c r="C85" s="80">
        <v>83</v>
      </c>
      <c r="D85" s="80" t="s">
        <v>306</v>
      </c>
    </row>
    <row r="86" spans="1:4" ht="18" customHeight="1" x14ac:dyDescent="0.45">
      <c r="A86" s="268"/>
      <c r="B86" s="258"/>
      <c r="C86" s="80">
        <v>84</v>
      </c>
      <c r="D86" s="80" t="s">
        <v>307</v>
      </c>
    </row>
    <row r="87" spans="1:4" ht="18" customHeight="1" x14ac:dyDescent="0.45">
      <c r="A87" s="268"/>
      <c r="B87" s="258"/>
      <c r="C87" s="80">
        <v>85</v>
      </c>
      <c r="D87" s="80" t="s">
        <v>308</v>
      </c>
    </row>
    <row r="88" spans="1:4" ht="18" customHeight="1" x14ac:dyDescent="0.45">
      <c r="A88" s="268" t="s">
        <v>356</v>
      </c>
      <c r="B88" s="258" t="s">
        <v>357</v>
      </c>
      <c r="C88" s="80">
        <v>86</v>
      </c>
      <c r="D88" s="80" t="s">
        <v>309</v>
      </c>
    </row>
    <row r="89" spans="1:4" ht="18" customHeight="1" x14ac:dyDescent="0.45">
      <c r="A89" s="268"/>
      <c r="B89" s="258"/>
      <c r="C89" s="80">
        <v>87</v>
      </c>
      <c r="D89" s="80" t="s">
        <v>310</v>
      </c>
    </row>
    <row r="90" spans="1:4" ht="18" customHeight="1" x14ac:dyDescent="0.45">
      <c r="A90" s="268" t="s">
        <v>358</v>
      </c>
      <c r="B90" s="258" t="s">
        <v>359</v>
      </c>
      <c r="C90" s="80">
        <v>88</v>
      </c>
      <c r="D90" s="80" t="s">
        <v>311</v>
      </c>
    </row>
    <row r="91" spans="1:4" ht="18" customHeight="1" x14ac:dyDescent="0.45">
      <c r="A91" s="268"/>
      <c r="B91" s="258"/>
      <c r="C91" s="80">
        <v>89</v>
      </c>
      <c r="D91" s="80" t="s">
        <v>312</v>
      </c>
    </row>
    <row r="92" spans="1:4" ht="18" customHeight="1" x14ac:dyDescent="0.45">
      <c r="A92" s="268"/>
      <c r="B92" s="258"/>
      <c r="C92" s="80">
        <v>90</v>
      </c>
      <c r="D92" s="80" t="s">
        <v>313</v>
      </c>
    </row>
    <row r="93" spans="1:4" ht="18" customHeight="1" x14ac:dyDescent="0.45">
      <c r="A93" s="268"/>
      <c r="B93" s="258"/>
      <c r="C93" s="80">
        <v>91</v>
      </c>
      <c r="D93" s="80" t="s">
        <v>314</v>
      </c>
    </row>
    <row r="94" spans="1:4" ht="18" customHeight="1" x14ac:dyDescent="0.45">
      <c r="A94" s="268"/>
      <c r="B94" s="258"/>
      <c r="C94" s="80">
        <v>92</v>
      </c>
      <c r="D94" s="80" t="s">
        <v>315</v>
      </c>
    </row>
    <row r="95" spans="1:4" ht="18" customHeight="1" x14ac:dyDescent="0.45">
      <c r="A95" s="268"/>
      <c r="B95" s="258"/>
      <c r="C95" s="80">
        <v>93</v>
      </c>
      <c r="D95" s="80" t="s">
        <v>316</v>
      </c>
    </row>
    <row r="96" spans="1:4" ht="18" customHeight="1" x14ac:dyDescent="0.45">
      <c r="A96" s="268"/>
      <c r="B96" s="258"/>
      <c r="C96" s="80">
        <v>94</v>
      </c>
      <c r="D96" s="80" t="s">
        <v>317</v>
      </c>
    </row>
    <row r="97" spans="1:4" ht="18" customHeight="1" x14ac:dyDescent="0.45">
      <c r="A97" s="268"/>
      <c r="B97" s="258"/>
      <c r="C97" s="80">
        <v>95</v>
      </c>
      <c r="D97" s="80" t="s">
        <v>318</v>
      </c>
    </row>
    <row r="98" spans="1:4" ht="18" customHeight="1" x14ac:dyDescent="0.45">
      <c r="A98" s="268" t="s">
        <v>360</v>
      </c>
      <c r="B98" s="258" t="s">
        <v>361</v>
      </c>
      <c r="C98" s="80">
        <v>96</v>
      </c>
      <c r="D98" s="80" t="s">
        <v>319</v>
      </c>
    </row>
    <row r="99" spans="1:4" ht="18" customHeight="1" x14ac:dyDescent="0.45">
      <c r="A99" s="268"/>
      <c r="B99" s="258"/>
      <c r="C99" s="80">
        <v>97</v>
      </c>
      <c r="D99" s="80" t="s">
        <v>320</v>
      </c>
    </row>
    <row r="100" spans="1:4" ht="18" customHeight="1" x14ac:dyDescent="0.45">
      <c r="A100" s="268"/>
      <c r="B100" s="258"/>
      <c r="C100" s="80">
        <v>98</v>
      </c>
      <c r="D100" s="80" t="s">
        <v>321</v>
      </c>
    </row>
    <row r="101" spans="1:4" ht="18" customHeight="1" x14ac:dyDescent="0.45">
      <c r="A101" s="81" t="s">
        <v>362</v>
      </c>
      <c r="B101" s="144" t="s">
        <v>363</v>
      </c>
      <c r="C101" s="80">
        <v>99</v>
      </c>
      <c r="D101" s="80" t="s">
        <v>322</v>
      </c>
    </row>
  </sheetData>
  <sheetProtection sheet="1" objects="1" scenarios="1"/>
  <mergeCells count="36">
    <mergeCell ref="A8:A10"/>
    <mergeCell ref="A52:A63"/>
    <mergeCell ref="A5:A6"/>
    <mergeCell ref="A3:A4"/>
    <mergeCell ref="A11:A34"/>
    <mergeCell ref="A35:A38"/>
    <mergeCell ref="A39:A43"/>
    <mergeCell ref="B98:B100"/>
    <mergeCell ref="A98:A100"/>
    <mergeCell ref="A90:A97"/>
    <mergeCell ref="A85:A87"/>
    <mergeCell ref="A88:A89"/>
    <mergeCell ref="B88:B89"/>
    <mergeCell ref="B90:B97"/>
    <mergeCell ref="A83:A84"/>
    <mergeCell ref="B77:B79"/>
    <mergeCell ref="B80:B82"/>
    <mergeCell ref="B83:B84"/>
    <mergeCell ref="B85:B87"/>
    <mergeCell ref="B73:B76"/>
    <mergeCell ref="A80:A82"/>
    <mergeCell ref="A77:A79"/>
    <mergeCell ref="B39:B43"/>
    <mergeCell ref="B44:B51"/>
    <mergeCell ref="B52:B63"/>
    <mergeCell ref="B64:B69"/>
    <mergeCell ref="B70:B72"/>
    <mergeCell ref="A73:A76"/>
    <mergeCell ref="A64:A69"/>
    <mergeCell ref="A70:A72"/>
    <mergeCell ref="A44:A51"/>
    <mergeCell ref="B3:B4"/>
    <mergeCell ref="B5:B6"/>
    <mergeCell ref="B8:B10"/>
    <mergeCell ref="B11:B34"/>
    <mergeCell ref="B35:B38"/>
  </mergeCells>
  <phoneticPr fontId="21"/>
  <pageMargins left="0.78740157480314965" right="0.78740157480314965" top="0.78740157480314965" bottom="0.59055118110236227" header="0.31496062992125984" footer="0.31496062992125984"/>
  <pageSetup paperSize="9" scale="95" fitToHeight="0" orientation="portrait" r:id="rId1"/>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
  <sheetViews>
    <sheetView zoomScale="77" zoomScaleNormal="77" workbookViewId="0"/>
  </sheetViews>
  <sheetFormatPr defaultRowHeight="18" x14ac:dyDescent="0.45"/>
  <cols>
    <col min="2" max="2" width="10.19921875" customWidth="1"/>
    <col min="5" max="5" width="10.19921875" customWidth="1"/>
    <col min="8" max="8" width="10.19921875" customWidth="1"/>
    <col min="11" max="11" width="15.8984375" customWidth="1"/>
    <col min="12" max="12" width="19.59765625" customWidth="1"/>
    <col min="13" max="13" width="25.19921875" customWidth="1"/>
    <col min="14" max="14" width="12.09765625" customWidth="1"/>
    <col min="15" max="16" width="10.19921875" customWidth="1"/>
    <col min="17" max="17" width="33.8984375" bestFit="1" customWidth="1"/>
    <col min="18" max="20" width="12.09765625" style="95" customWidth="1"/>
    <col min="21" max="24" width="15.8984375" customWidth="1"/>
    <col min="25" max="25" width="13.59765625" bestFit="1" customWidth="1"/>
    <col min="26" max="27" width="12.09765625" style="95" customWidth="1"/>
    <col min="28" max="28" width="14" style="95" customWidth="1"/>
  </cols>
  <sheetData>
    <row r="1" spans="1:28" ht="54" x14ac:dyDescent="0.45">
      <c r="A1" s="96" t="s">
        <v>421</v>
      </c>
      <c r="B1" s="96" t="s">
        <v>422</v>
      </c>
      <c r="C1" s="96" t="s">
        <v>423</v>
      </c>
      <c r="D1" s="96" t="s">
        <v>424</v>
      </c>
      <c r="E1" s="96" t="s">
        <v>425</v>
      </c>
      <c r="F1" s="96" t="s">
        <v>426</v>
      </c>
      <c r="G1" s="96" t="s">
        <v>427</v>
      </c>
      <c r="H1" s="96" t="s">
        <v>428</v>
      </c>
      <c r="I1" s="96" t="s">
        <v>429</v>
      </c>
      <c r="J1" s="96" t="s">
        <v>430</v>
      </c>
      <c r="K1" s="96" t="s">
        <v>431</v>
      </c>
      <c r="L1" s="96" t="s">
        <v>504</v>
      </c>
      <c r="M1" s="96" t="s">
        <v>432</v>
      </c>
      <c r="N1" s="96" t="s">
        <v>505</v>
      </c>
      <c r="O1" s="96" t="s">
        <v>506</v>
      </c>
      <c r="P1" s="96" t="s">
        <v>507</v>
      </c>
      <c r="Q1" s="96" t="s">
        <v>508</v>
      </c>
      <c r="R1" s="183" t="s">
        <v>509</v>
      </c>
      <c r="S1" s="183" t="s">
        <v>515</v>
      </c>
      <c r="T1" s="183" t="s">
        <v>516</v>
      </c>
      <c r="U1" s="96" t="s">
        <v>510</v>
      </c>
      <c r="V1" s="96" t="s">
        <v>517</v>
      </c>
      <c r="W1" s="96" t="s">
        <v>519</v>
      </c>
      <c r="X1" s="96" t="s">
        <v>518</v>
      </c>
      <c r="Y1" s="183" t="s">
        <v>512</v>
      </c>
      <c r="Z1" s="183" t="s">
        <v>513</v>
      </c>
      <c r="AA1" s="183" t="s">
        <v>511</v>
      </c>
      <c r="AB1"/>
    </row>
    <row r="2" spans="1:28" x14ac:dyDescent="0.45">
      <c r="A2" s="96" t="s">
        <v>514</v>
      </c>
      <c r="B2" s="96" t="s">
        <v>514</v>
      </c>
      <c r="C2" s="96" t="s">
        <v>514</v>
      </c>
      <c r="D2" s="96" t="s">
        <v>514</v>
      </c>
      <c r="E2" s="96" t="s">
        <v>514</v>
      </c>
      <c r="F2" s="96">
        <f>様式3!O8</f>
        <v>0</v>
      </c>
      <c r="G2" s="96">
        <f>+様式3!O7</f>
        <v>0</v>
      </c>
      <c r="H2" s="96">
        <f>+様式3!O9</f>
        <v>0</v>
      </c>
      <c r="I2" s="96">
        <f>+様式3!S9</f>
        <v>0</v>
      </c>
      <c r="J2" s="96">
        <f>+様式3!O11</f>
        <v>0</v>
      </c>
      <c r="K2" s="96">
        <f>+様式3!O12</f>
        <v>0</v>
      </c>
      <c r="L2" s="96">
        <f>+様式3!O13</f>
        <v>0</v>
      </c>
      <c r="M2" s="96">
        <f>+様式3!S13</f>
        <v>0</v>
      </c>
      <c r="N2" s="184" t="str">
        <f>"2023"&amp;"/"&amp;様式3!E18&amp;"/"&amp;様式3!G18</f>
        <v>2023//</v>
      </c>
      <c r="O2" s="96">
        <f>様式3!L18</f>
        <v>0</v>
      </c>
      <c r="P2" s="96">
        <f>+様式3!R19</f>
        <v>0</v>
      </c>
      <c r="Q2" s="184" t="str">
        <f>"2023"&amp;"/"&amp;様式3!P36&amp;"/"&amp;様式3!S36</f>
        <v>2023//</v>
      </c>
      <c r="R2" s="183">
        <f>参考様式!C15</f>
        <v>0</v>
      </c>
      <c r="S2" s="183">
        <f>+参考様式!R20</f>
        <v>0</v>
      </c>
      <c r="T2" s="183">
        <f>+参考様式!I20</f>
        <v>0</v>
      </c>
      <c r="U2" s="96">
        <f>+参考様式!I21</f>
        <v>0</v>
      </c>
      <c r="V2" s="96">
        <f>+参考様式!R22</f>
        <v>0</v>
      </c>
      <c r="W2" s="96">
        <f>+参考様式!I22</f>
        <v>0</v>
      </c>
      <c r="X2" s="96">
        <f>+参考様式!I23</f>
        <v>0</v>
      </c>
      <c r="Y2" s="183">
        <f>+参考様式!R24</f>
        <v>0</v>
      </c>
      <c r="Z2" s="183">
        <f>+参考様式!I24</f>
        <v>0</v>
      </c>
      <c r="AA2" s="183">
        <f>+参考様式!I25</f>
        <v>0</v>
      </c>
      <c r="AB2"/>
    </row>
  </sheetData>
  <sheetProtection sheet="1" objects="1" scenarios="1"/>
  <phoneticPr fontId="2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1"/>
  <sheetViews>
    <sheetView showGridLines="0" view="pageBreakPreview" zoomScale="70" zoomScaleNormal="100" zoomScaleSheetLayoutView="70" workbookViewId="0"/>
  </sheetViews>
  <sheetFormatPr defaultColWidth="3" defaultRowHeight="18" customHeight="1" x14ac:dyDescent="0.45"/>
  <cols>
    <col min="1" max="16384" width="3" style="3"/>
  </cols>
  <sheetData>
    <row r="1" spans="1:26" ht="18" customHeight="1" x14ac:dyDescent="0.45">
      <c r="A1" s="3" t="s">
        <v>475</v>
      </c>
    </row>
    <row r="2" spans="1:26" ht="18" customHeight="1" x14ac:dyDescent="0.45">
      <c r="A2" s="235"/>
      <c r="B2" s="236"/>
      <c r="T2" s="153" t="s">
        <v>7</v>
      </c>
      <c r="U2" s="82"/>
      <c r="V2" s="153" t="s">
        <v>9</v>
      </c>
      <c r="W2" s="82"/>
      <c r="X2" s="153" t="s">
        <v>6</v>
      </c>
      <c r="Y2" s="82"/>
      <c r="Z2" s="153" t="s">
        <v>5</v>
      </c>
    </row>
    <row r="3" spans="1:26" ht="18" customHeight="1" x14ac:dyDescent="0.45">
      <c r="A3" s="154" t="s">
        <v>0</v>
      </c>
    </row>
    <row r="4" spans="1:26" ht="18" customHeight="1" x14ac:dyDescent="0.45">
      <c r="A4" s="1"/>
    </row>
    <row r="5" spans="1:26" ht="18" customHeight="1" x14ac:dyDescent="0.45">
      <c r="A5" s="196" t="s">
        <v>467</v>
      </c>
      <c r="B5" s="196"/>
      <c r="C5" s="196"/>
      <c r="D5" s="196"/>
      <c r="E5" s="196"/>
      <c r="F5" s="196"/>
      <c r="G5" s="196"/>
      <c r="H5" s="196"/>
      <c r="I5" s="196"/>
      <c r="J5" s="3" t="s">
        <v>3</v>
      </c>
      <c r="O5" s="210"/>
      <c r="P5" s="210"/>
      <c r="Q5" s="210"/>
      <c r="R5" s="210"/>
      <c r="S5" s="210"/>
      <c r="T5" s="210"/>
      <c r="U5" s="210"/>
      <c r="V5" s="210"/>
      <c r="W5" s="210"/>
      <c r="X5" s="210"/>
      <c r="Y5" s="210"/>
      <c r="Z5" s="210"/>
    </row>
    <row r="6" spans="1:26" ht="18" customHeight="1" x14ac:dyDescent="0.45">
      <c r="A6" s="4" t="s">
        <v>1</v>
      </c>
      <c r="J6" s="3" t="s">
        <v>2</v>
      </c>
      <c r="O6" s="210"/>
      <c r="P6" s="210"/>
      <c r="Q6" s="210"/>
      <c r="R6" s="210"/>
      <c r="S6" s="210"/>
      <c r="T6" s="210"/>
      <c r="U6" s="210"/>
      <c r="V6" s="210"/>
      <c r="W6" s="210"/>
      <c r="X6" s="210"/>
      <c r="Y6" s="210"/>
      <c r="Z6" s="210"/>
    </row>
    <row r="7" spans="1:26" ht="18" customHeight="1" x14ac:dyDescent="0.45">
      <c r="A7" s="4"/>
      <c r="B7" s="209" t="s">
        <v>393</v>
      </c>
      <c r="C7" s="209"/>
      <c r="D7" s="209"/>
      <c r="E7" s="209"/>
      <c r="F7" s="209"/>
      <c r="G7" s="209"/>
      <c r="H7" s="209"/>
      <c r="I7" s="209"/>
      <c r="J7" s="209"/>
      <c r="K7" s="209"/>
      <c r="L7" s="209"/>
      <c r="M7" s="209"/>
      <c r="O7" s="210"/>
      <c r="P7" s="210"/>
      <c r="Q7" s="210"/>
      <c r="R7" s="210"/>
      <c r="S7" s="210"/>
      <c r="T7" s="210"/>
      <c r="U7" s="210"/>
      <c r="V7" s="210"/>
      <c r="W7" s="210"/>
      <c r="X7" s="210"/>
      <c r="Y7" s="210"/>
      <c r="Z7" s="210"/>
    </row>
    <row r="8" spans="1:26" ht="18" customHeight="1" x14ac:dyDescent="0.45">
      <c r="A8" s="2"/>
    </row>
    <row r="9" spans="1:26" ht="18" customHeight="1" x14ac:dyDescent="0.45">
      <c r="A9" s="196" t="s">
        <v>4</v>
      </c>
      <c r="B9" s="196"/>
      <c r="C9" s="196"/>
      <c r="D9" s="196"/>
      <c r="E9" s="196"/>
      <c r="F9" s="196"/>
      <c r="G9" s="196"/>
      <c r="H9" s="196"/>
      <c r="I9" s="196"/>
      <c r="J9" s="3" t="s">
        <v>3</v>
      </c>
      <c r="O9" s="239"/>
      <c r="P9" s="239"/>
      <c r="Q9" s="239"/>
      <c r="R9" s="239"/>
      <c r="S9" s="239"/>
      <c r="T9" s="239"/>
      <c r="U9" s="239"/>
      <c r="V9" s="239"/>
      <c r="W9" s="239"/>
      <c r="X9" s="239"/>
      <c r="Y9" s="239"/>
      <c r="Z9" s="239"/>
    </row>
    <row r="10" spans="1:26" ht="18" customHeight="1" x14ac:dyDescent="0.45">
      <c r="A10" s="4"/>
      <c r="J10" s="3" t="s">
        <v>2</v>
      </c>
      <c r="O10" s="239"/>
      <c r="P10" s="239"/>
      <c r="Q10" s="239"/>
      <c r="R10" s="239"/>
      <c r="S10" s="239"/>
      <c r="T10" s="239"/>
      <c r="U10" s="239"/>
      <c r="V10" s="239"/>
      <c r="W10" s="239"/>
      <c r="X10" s="239"/>
      <c r="Y10" s="239"/>
      <c r="Z10" s="239"/>
    </row>
    <row r="11" spans="1:26" ht="18" customHeight="1" x14ac:dyDescent="0.45">
      <c r="A11" s="1"/>
      <c r="B11" s="209" t="s">
        <v>393</v>
      </c>
      <c r="C11" s="209"/>
      <c r="D11" s="209"/>
      <c r="E11" s="209"/>
      <c r="F11" s="209"/>
      <c r="G11" s="209"/>
      <c r="H11" s="209"/>
      <c r="I11" s="209"/>
      <c r="J11" s="209"/>
      <c r="K11" s="209"/>
      <c r="L11" s="209"/>
      <c r="M11" s="209"/>
      <c r="O11" s="210"/>
      <c r="P11" s="210"/>
      <c r="Q11" s="210"/>
      <c r="R11" s="210"/>
      <c r="S11" s="210"/>
      <c r="T11" s="210"/>
      <c r="U11" s="210"/>
      <c r="V11" s="210"/>
      <c r="W11" s="210"/>
      <c r="X11" s="210"/>
      <c r="Y11" s="210"/>
      <c r="Z11" s="210"/>
    </row>
    <row r="12" spans="1:26" ht="18" customHeight="1" x14ac:dyDescent="0.45">
      <c r="A12" s="1"/>
    </row>
    <row r="13" spans="1:26" ht="18" customHeight="1" x14ac:dyDescent="0.45">
      <c r="A13" s="230" t="s">
        <v>487</v>
      </c>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row>
    <row r="14" spans="1:26" ht="18" customHeight="1" x14ac:dyDescent="0.45">
      <c r="A14" s="3" t="s">
        <v>491</v>
      </c>
    </row>
    <row r="15" spans="1:26" ht="18" customHeight="1" x14ac:dyDescent="0.45">
      <c r="B15" s="159"/>
      <c r="C15" s="248"/>
      <c r="D15" s="249"/>
      <c r="E15" s="249"/>
      <c r="F15" s="249"/>
      <c r="G15" s="249"/>
      <c r="H15" s="250"/>
      <c r="I15" s="3" t="s">
        <v>492</v>
      </c>
      <c r="K15" s="158"/>
      <c r="L15" s="158"/>
      <c r="M15" s="158"/>
      <c r="N15" s="158"/>
      <c r="O15" s="158"/>
      <c r="P15" s="86"/>
      <c r="Q15" s="86"/>
    </row>
    <row r="17" spans="1:29" ht="18" customHeight="1" x14ac:dyDescent="0.45">
      <c r="A17" s="3" t="s">
        <v>488</v>
      </c>
    </row>
    <row r="18" spans="1:29" ht="18" customHeight="1" x14ac:dyDescent="0.45">
      <c r="A18" s="251" t="s">
        <v>476</v>
      </c>
      <c r="B18" s="252"/>
      <c r="C18" s="252"/>
      <c r="D18" s="252"/>
      <c r="E18" s="252"/>
      <c r="F18" s="252"/>
      <c r="G18" s="252"/>
      <c r="H18" s="253"/>
      <c r="I18" s="268" t="s">
        <v>472</v>
      </c>
      <c r="J18" s="268"/>
      <c r="K18" s="268"/>
      <c r="L18" s="268"/>
      <c r="M18" s="268"/>
      <c r="N18" s="268"/>
      <c r="O18" s="268"/>
      <c r="P18" s="268"/>
      <c r="Q18" s="268"/>
      <c r="R18" s="268" t="s">
        <v>477</v>
      </c>
      <c r="S18" s="268"/>
      <c r="T18" s="268"/>
      <c r="U18" s="268"/>
      <c r="V18" s="268"/>
      <c r="W18" s="268"/>
      <c r="X18" s="268"/>
      <c r="Y18" s="268"/>
      <c r="Z18" s="268"/>
    </row>
    <row r="19" spans="1:29" ht="108" customHeight="1" x14ac:dyDescent="0.45">
      <c r="A19" s="246"/>
      <c r="B19" s="247"/>
      <c r="C19" s="258" t="s">
        <v>474</v>
      </c>
      <c r="D19" s="258"/>
      <c r="E19" s="258"/>
      <c r="F19" s="258"/>
      <c r="G19" s="258"/>
      <c r="H19" s="258"/>
      <c r="I19" s="269"/>
      <c r="J19" s="269"/>
      <c r="K19" s="269"/>
      <c r="L19" s="269"/>
      <c r="M19" s="269"/>
      <c r="N19" s="269"/>
      <c r="O19" s="269"/>
      <c r="P19" s="269"/>
      <c r="Q19" s="269"/>
      <c r="R19" s="269"/>
      <c r="S19" s="269"/>
      <c r="T19" s="269"/>
      <c r="U19" s="269"/>
      <c r="V19" s="269"/>
      <c r="W19" s="269"/>
      <c r="X19" s="269"/>
      <c r="Y19" s="269"/>
      <c r="Z19" s="269"/>
    </row>
    <row r="20" spans="1:29" ht="18" customHeight="1" x14ac:dyDescent="0.45">
      <c r="A20" s="287"/>
      <c r="B20" s="288"/>
      <c r="C20" s="254" t="s">
        <v>50</v>
      </c>
      <c r="D20" s="255"/>
      <c r="E20" s="255"/>
      <c r="F20" s="255"/>
      <c r="G20" s="255"/>
      <c r="H20" s="256"/>
      <c r="I20" s="279">
        <f>添付2!G3</f>
        <v>0</v>
      </c>
      <c r="J20" s="280"/>
      <c r="K20" s="280"/>
      <c r="L20" s="280"/>
      <c r="M20" s="280"/>
      <c r="N20" s="280"/>
      <c r="O20" s="280"/>
      <c r="P20" s="298" t="s">
        <v>49</v>
      </c>
      <c r="Q20" s="299"/>
      <c r="R20" s="296"/>
      <c r="S20" s="297"/>
      <c r="T20" s="297"/>
      <c r="U20" s="297"/>
      <c r="V20" s="297"/>
      <c r="W20" s="297"/>
      <c r="X20" s="297"/>
      <c r="Y20" s="298" t="s">
        <v>49</v>
      </c>
      <c r="Z20" s="299"/>
      <c r="AB20" s="3" t="s">
        <v>53</v>
      </c>
      <c r="AC20" s="3" t="s">
        <v>485</v>
      </c>
    </row>
    <row r="21" spans="1:29" ht="18" customHeight="1" x14ac:dyDescent="0.45">
      <c r="A21" s="289"/>
      <c r="B21" s="290"/>
      <c r="C21" s="276" t="s">
        <v>479</v>
      </c>
      <c r="D21" s="277"/>
      <c r="E21" s="277"/>
      <c r="F21" s="277"/>
      <c r="G21" s="277"/>
      <c r="H21" s="278"/>
      <c r="I21" s="281">
        <f>I20-R20</f>
        <v>0</v>
      </c>
      <c r="J21" s="282"/>
      <c r="K21" s="282"/>
      <c r="L21" s="282"/>
      <c r="M21" s="282"/>
      <c r="N21" s="282"/>
      <c r="O21" s="282"/>
      <c r="P21" s="304" t="s">
        <v>49</v>
      </c>
      <c r="Q21" s="305"/>
      <c r="R21" s="309"/>
      <c r="S21" s="310"/>
      <c r="T21" s="310"/>
      <c r="U21" s="310"/>
      <c r="V21" s="310"/>
      <c r="W21" s="310"/>
      <c r="X21" s="310"/>
      <c r="Y21" s="310"/>
      <c r="Z21" s="311"/>
      <c r="AB21" s="3" t="s">
        <v>53</v>
      </c>
      <c r="AC21" s="3" t="s">
        <v>485</v>
      </c>
    </row>
    <row r="22" spans="1:29" ht="18" customHeight="1" x14ac:dyDescent="0.45">
      <c r="A22" s="287"/>
      <c r="B22" s="288"/>
      <c r="C22" s="254" t="s">
        <v>489</v>
      </c>
      <c r="D22" s="255"/>
      <c r="E22" s="255"/>
      <c r="F22" s="255"/>
      <c r="G22" s="255"/>
      <c r="H22" s="256"/>
      <c r="I22" s="283">
        <f>添付2!G21</f>
        <v>0</v>
      </c>
      <c r="J22" s="284"/>
      <c r="K22" s="284"/>
      <c r="L22" s="284"/>
      <c r="M22" s="284"/>
      <c r="N22" s="284"/>
      <c r="O22" s="284"/>
      <c r="P22" s="298" t="s">
        <v>48</v>
      </c>
      <c r="Q22" s="299"/>
      <c r="R22" s="300"/>
      <c r="S22" s="301"/>
      <c r="T22" s="301"/>
      <c r="U22" s="301"/>
      <c r="V22" s="301"/>
      <c r="W22" s="301"/>
      <c r="X22" s="301"/>
      <c r="Y22" s="266" t="s">
        <v>48</v>
      </c>
      <c r="Z22" s="267"/>
      <c r="AB22" s="3" t="s">
        <v>53</v>
      </c>
      <c r="AC22" s="3" t="s">
        <v>485</v>
      </c>
    </row>
    <row r="23" spans="1:29" ht="18" customHeight="1" x14ac:dyDescent="0.45">
      <c r="A23" s="289"/>
      <c r="B23" s="290"/>
      <c r="C23" s="276" t="s">
        <v>479</v>
      </c>
      <c r="D23" s="277"/>
      <c r="E23" s="277"/>
      <c r="F23" s="277"/>
      <c r="G23" s="277"/>
      <c r="H23" s="278"/>
      <c r="I23" s="285">
        <f>I22-R22</f>
        <v>0</v>
      </c>
      <c r="J23" s="286"/>
      <c r="K23" s="286"/>
      <c r="L23" s="286"/>
      <c r="M23" s="286"/>
      <c r="N23" s="286"/>
      <c r="O23" s="286"/>
      <c r="P23" s="294" t="s">
        <v>48</v>
      </c>
      <c r="Q23" s="295"/>
      <c r="R23" s="306"/>
      <c r="S23" s="307"/>
      <c r="T23" s="307"/>
      <c r="U23" s="307"/>
      <c r="V23" s="307"/>
      <c r="W23" s="307"/>
      <c r="X23" s="307"/>
      <c r="Y23" s="307"/>
      <c r="Z23" s="308"/>
      <c r="AB23" s="3" t="s">
        <v>53</v>
      </c>
      <c r="AC23" s="3" t="s">
        <v>485</v>
      </c>
    </row>
    <row r="24" spans="1:29" ht="18" customHeight="1" x14ac:dyDescent="0.45">
      <c r="A24" s="287"/>
      <c r="B24" s="288"/>
      <c r="C24" s="259" t="s">
        <v>473</v>
      </c>
      <c r="D24" s="260"/>
      <c r="E24" s="260"/>
      <c r="F24" s="260"/>
      <c r="G24" s="260"/>
      <c r="H24" s="261"/>
      <c r="I24" s="318">
        <f>I26+I28</f>
        <v>0</v>
      </c>
      <c r="J24" s="319"/>
      <c r="K24" s="319"/>
      <c r="L24" s="319"/>
      <c r="M24" s="319"/>
      <c r="N24" s="319"/>
      <c r="O24" s="319"/>
      <c r="P24" s="260" t="s">
        <v>8</v>
      </c>
      <c r="Q24" s="261"/>
      <c r="R24" s="320"/>
      <c r="S24" s="321"/>
      <c r="T24" s="321"/>
      <c r="U24" s="321"/>
      <c r="V24" s="321"/>
      <c r="W24" s="321"/>
      <c r="X24" s="321"/>
      <c r="Y24" s="266" t="s">
        <v>8</v>
      </c>
      <c r="Z24" s="267"/>
      <c r="AB24" s="3" t="s">
        <v>53</v>
      </c>
      <c r="AC24" s="3" t="s">
        <v>486</v>
      </c>
    </row>
    <row r="25" spans="1:29" ht="18" customHeight="1" x14ac:dyDescent="0.45">
      <c r="A25" s="289"/>
      <c r="B25" s="290"/>
      <c r="C25" s="291" t="s">
        <v>483</v>
      </c>
      <c r="D25" s="292"/>
      <c r="E25" s="292"/>
      <c r="F25" s="292"/>
      <c r="G25" s="292"/>
      <c r="H25" s="293"/>
      <c r="I25" s="279">
        <f>I24-R24</f>
        <v>0</v>
      </c>
      <c r="J25" s="280"/>
      <c r="K25" s="280"/>
      <c r="L25" s="280"/>
      <c r="M25" s="280"/>
      <c r="N25" s="280"/>
      <c r="O25" s="280"/>
      <c r="P25" s="292" t="s">
        <v>482</v>
      </c>
      <c r="Q25" s="293"/>
      <c r="R25" s="315"/>
      <c r="S25" s="316"/>
      <c r="T25" s="316"/>
      <c r="U25" s="316"/>
      <c r="V25" s="316"/>
      <c r="W25" s="316"/>
      <c r="X25" s="316"/>
      <c r="Y25" s="316"/>
      <c r="Z25" s="317"/>
      <c r="AB25" s="3" t="s">
        <v>53</v>
      </c>
      <c r="AC25" s="3" t="s">
        <v>486</v>
      </c>
    </row>
    <row r="26" spans="1:29" ht="18" customHeight="1" x14ac:dyDescent="0.45">
      <c r="A26" s="240"/>
      <c r="B26" s="241"/>
      <c r="C26" s="291" t="s">
        <v>480</v>
      </c>
      <c r="D26" s="292"/>
      <c r="E26" s="292"/>
      <c r="F26" s="292"/>
      <c r="G26" s="292"/>
      <c r="H26" s="293"/>
      <c r="I26" s="279">
        <f>'添付5（太陽光）'!H59</f>
        <v>0</v>
      </c>
      <c r="J26" s="280"/>
      <c r="K26" s="280"/>
      <c r="L26" s="280"/>
      <c r="M26" s="280"/>
      <c r="N26" s="280"/>
      <c r="O26" s="280"/>
      <c r="P26" s="292" t="s">
        <v>482</v>
      </c>
      <c r="Q26" s="293"/>
      <c r="R26" s="302"/>
      <c r="S26" s="303"/>
      <c r="T26" s="303"/>
      <c r="U26" s="303"/>
      <c r="V26" s="303"/>
      <c r="W26" s="303"/>
      <c r="X26" s="303"/>
      <c r="Y26" s="294" t="s">
        <v>482</v>
      </c>
      <c r="Z26" s="295"/>
      <c r="AB26" s="3" t="s">
        <v>53</v>
      </c>
      <c r="AC26" s="3" t="s">
        <v>486</v>
      </c>
    </row>
    <row r="27" spans="1:29" ht="18" customHeight="1" x14ac:dyDescent="0.45">
      <c r="A27" s="242"/>
      <c r="B27" s="243"/>
      <c r="C27" s="291" t="s">
        <v>483</v>
      </c>
      <c r="D27" s="292"/>
      <c r="E27" s="292"/>
      <c r="F27" s="292"/>
      <c r="G27" s="292"/>
      <c r="H27" s="293"/>
      <c r="I27" s="279">
        <f>I26-R26</f>
        <v>0</v>
      </c>
      <c r="J27" s="280"/>
      <c r="K27" s="280"/>
      <c r="L27" s="280"/>
      <c r="M27" s="280"/>
      <c r="N27" s="280"/>
      <c r="O27" s="280"/>
      <c r="P27" s="292" t="s">
        <v>482</v>
      </c>
      <c r="Q27" s="293"/>
      <c r="R27" s="315"/>
      <c r="S27" s="316"/>
      <c r="T27" s="316"/>
      <c r="U27" s="316"/>
      <c r="V27" s="316"/>
      <c r="W27" s="316"/>
      <c r="X27" s="316"/>
      <c r="Y27" s="316"/>
      <c r="Z27" s="317"/>
      <c r="AB27" s="3" t="s">
        <v>53</v>
      </c>
      <c r="AC27" s="3" t="s">
        <v>486</v>
      </c>
    </row>
    <row r="28" spans="1:29" ht="18" customHeight="1" x14ac:dyDescent="0.45">
      <c r="A28" s="242"/>
      <c r="B28" s="243"/>
      <c r="C28" s="291" t="s">
        <v>481</v>
      </c>
      <c r="D28" s="292"/>
      <c r="E28" s="292"/>
      <c r="F28" s="292"/>
      <c r="G28" s="292"/>
      <c r="H28" s="293"/>
      <c r="I28" s="279">
        <f>'添付5（蓄電池）'!H59</f>
        <v>0</v>
      </c>
      <c r="J28" s="280"/>
      <c r="K28" s="280"/>
      <c r="L28" s="280"/>
      <c r="M28" s="280"/>
      <c r="N28" s="280"/>
      <c r="O28" s="280"/>
      <c r="P28" s="292" t="s">
        <v>482</v>
      </c>
      <c r="Q28" s="293"/>
      <c r="R28" s="296"/>
      <c r="S28" s="297"/>
      <c r="T28" s="297"/>
      <c r="U28" s="297"/>
      <c r="V28" s="297"/>
      <c r="W28" s="297"/>
      <c r="X28" s="297"/>
      <c r="Y28" s="298" t="s">
        <v>482</v>
      </c>
      <c r="Z28" s="299"/>
      <c r="AB28" s="3" t="s">
        <v>53</v>
      </c>
      <c r="AC28" s="3" t="s">
        <v>486</v>
      </c>
    </row>
    <row r="29" spans="1:29" ht="18" customHeight="1" x14ac:dyDescent="0.45">
      <c r="A29" s="244"/>
      <c r="B29" s="245"/>
      <c r="C29" s="291" t="s">
        <v>483</v>
      </c>
      <c r="D29" s="292"/>
      <c r="E29" s="292"/>
      <c r="F29" s="292"/>
      <c r="G29" s="292"/>
      <c r="H29" s="293"/>
      <c r="I29" s="279">
        <f>I28-R28</f>
        <v>0</v>
      </c>
      <c r="J29" s="280"/>
      <c r="K29" s="280"/>
      <c r="L29" s="280"/>
      <c r="M29" s="280"/>
      <c r="N29" s="280"/>
      <c r="O29" s="280"/>
      <c r="P29" s="292" t="s">
        <v>482</v>
      </c>
      <c r="Q29" s="293"/>
      <c r="R29" s="312"/>
      <c r="S29" s="313"/>
      <c r="T29" s="313"/>
      <c r="U29" s="313"/>
      <c r="V29" s="313"/>
      <c r="W29" s="313"/>
      <c r="X29" s="313"/>
      <c r="Y29" s="313"/>
      <c r="Z29" s="314"/>
      <c r="AB29" s="3" t="s">
        <v>53</v>
      </c>
      <c r="AC29" s="3" t="s">
        <v>486</v>
      </c>
    </row>
    <row r="30" spans="1:29" ht="36" customHeight="1" x14ac:dyDescent="0.45">
      <c r="A30" s="257"/>
      <c r="B30" s="257"/>
      <c r="C30" s="262" t="s">
        <v>478</v>
      </c>
      <c r="D30" s="263"/>
      <c r="E30" s="263"/>
      <c r="F30" s="263"/>
      <c r="G30" s="263"/>
      <c r="H30" s="264"/>
      <c r="I30" s="270">
        <f>MIN(C15,'添付5（太陽光）'!D3+'添付5（蓄電池）'!D3)</f>
        <v>0</v>
      </c>
      <c r="J30" s="271"/>
      <c r="K30" s="271"/>
      <c r="L30" s="271"/>
      <c r="M30" s="271"/>
      <c r="N30" s="271"/>
      <c r="O30" s="271"/>
      <c r="P30" s="274" t="s">
        <v>8</v>
      </c>
      <c r="Q30" s="275"/>
      <c r="R30" s="272"/>
      <c r="S30" s="273"/>
      <c r="T30" s="273"/>
      <c r="U30" s="273"/>
      <c r="V30" s="273"/>
      <c r="W30" s="273"/>
      <c r="X30" s="273"/>
      <c r="Y30" s="274" t="s">
        <v>8</v>
      </c>
      <c r="Z30" s="275"/>
      <c r="AB30" s="3" t="s">
        <v>53</v>
      </c>
      <c r="AC30" s="3" t="s">
        <v>490</v>
      </c>
    </row>
    <row r="31" spans="1:29" ht="54" customHeight="1" x14ac:dyDescent="0.45">
      <c r="A31" s="257"/>
      <c r="B31" s="257"/>
      <c r="C31" s="265" t="s">
        <v>484</v>
      </c>
      <c r="D31" s="258"/>
      <c r="E31" s="258"/>
      <c r="F31" s="258"/>
      <c r="G31" s="258"/>
      <c r="H31" s="258"/>
      <c r="I31" s="269"/>
      <c r="J31" s="269"/>
      <c r="K31" s="269"/>
      <c r="L31" s="269"/>
      <c r="M31" s="269"/>
      <c r="N31" s="269"/>
      <c r="O31" s="269"/>
      <c r="P31" s="269"/>
      <c r="Q31" s="269"/>
      <c r="R31" s="269"/>
      <c r="S31" s="269"/>
      <c r="T31" s="269"/>
      <c r="U31" s="269"/>
      <c r="V31" s="269"/>
      <c r="W31" s="269"/>
      <c r="X31" s="269"/>
      <c r="Y31" s="269"/>
      <c r="Z31" s="269"/>
    </row>
  </sheetData>
  <sheetProtection sheet="1" objects="1" scenarios="1"/>
  <dataConsolidate/>
  <mergeCells count="81">
    <mergeCell ref="R29:Z29"/>
    <mergeCell ref="I29:O29"/>
    <mergeCell ref="A24:B25"/>
    <mergeCell ref="P27:Q27"/>
    <mergeCell ref="C29:H29"/>
    <mergeCell ref="P29:Q29"/>
    <mergeCell ref="R25:Z25"/>
    <mergeCell ref="R27:Z27"/>
    <mergeCell ref="C28:H28"/>
    <mergeCell ref="C26:H26"/>
    <mergeCell ref="I27:O27"/>
    <mergeCell ref="I24:O24"/>
    <mergeCell ref="P24:Q24"/>
    <mergeCell ref="R24:X24"/>
    <mergeCell ref="Y20:Z20"/>
    <mergeCell ref="P20:Q20"/>
    <mergeCell ref="P21:Q21"/>
    <mergeCell ref="P22:Q22"/>
    <mergeCell ref="P23:Q23"/>
    <mergeCell ref="Y22:Z22"/>
    <mergeCell ref="R23:Z23"/>
    <mergeCell ref="R21:Z21"/>
    <mergeCell ref="A20:B21"/>
    <mergeCell ref="A22:B23"/>
    <mergeCell ref="C27:H27"/>
    <mergeCell ref="Y26:Z26"/>
    <mergeCell ref="R28:X28"/>
    <mergeCell ref="Y28:Z28"/>
    <mergeCell ref="I25:O25"/>
    <mergeCell ref="P25:Q25"/>
    <mergeCell ref="C25:H25"/>
    <mergeCell ref="R20:X20"/>
    <mergeCell ref="R22:X22"/>
    <mergeCell ref="I26:O26"/>
    <mergeCell ref="I28:O28"/>
    <mergeCell ref="P26:Q26"/>
    <mergeCell ref="P28:Q28"/>
    <mergeCell ref="R26:X26"/>
    <mergeCell ref="C21:H21"/>
    <mergeCell ref="C23:H23"/>
    <mergeCell ref="I20:O20"/>
    <mergeCell ref="I21:O21"/>
    <mergeCell ref="I22:O22"/>
    <mergeCell ref="I23:O23"/>
    <mergeCell ref="R30:X30"/>
    <mergeCell ref="P30:Q30"/>
    <mergeCell ref="Y30:Z30"/>
    <mergeCell ref="I31:Q31"/>
    <mergeCell ref="R31:Z31"/>
    <mergeCell ref="A13:Z13"/>
    <mergeCell ref="A18:H18"/>
    <mergeCell ref="C22:H22"/>
    <mergeCell ref="A30:B30"/>
    <mergeCell ref="A31:B31"/>
    <mergeCell ref="C19:H19"/>
    <mergeCell ref="C20:H20"/>
    <mergeCell ref="C24:H24"/>
    <mergeCell ref="C30:H30"/>
    <mergeCell ref="C31:H31"/>
    <mergeCell ref="Y24:Z24"/>
    <mergeCell ref="I18:Q18"/>
    <mergeCell ref="R18:Z18"/>
    <mergeCell ref="I19:Q19"/>
    <mergeCell ref="R19:Z19"/>
    <mergeCell ref="I30:O30"/>
    <mergeCell ref="A2:B2"/>
    <mergeCell ref="A5:I5"/>
    <mergeCell ref="O5:Z5"/>
    <mergeCell ref="A26:B29"/>
    <mergeCell ref="A19:B19"/>
    <mergeCell ref="C15:H15"/>
    <mergeCell ref="O6:Z6"/>
    <mergeCell ref="B7:M7"/>
    <mergeCell ref="O7:R7"/>
    <mergeCell ref="S7:Z7"/>
    <mergeCell ref="A9:I9"/>
    <mergeCell ref="O9:Z9"/>
    <mergeCell ref="O10:Z10"/>
    <mergeCell ref="B11:M11"/>
    <mergeCell ref="O11:R11"/>
    <mergeCell ref="S11:Z11"/>
  </mergeCells>
  <phoneticPr fontId="21"/>
  <conditionalFormatting sqref="U2 W2 Y2 C15">
    <cfRule type="containsBlanks" dxfId="62" priority="27">
      <formula>LEN(TRIM(C2))=0</formula>
    </cfRule>
  </conditionalFormatting>
  <conditionalFormatting sqref="O9:Z9">
    <cfRule type="containsBlanks" dxfId="61" priority="26">
      <formula>LEN(TRIM(O9))=0</formula>
    </cfRule>
  </conditionalFormatting>
  <conditionalFormatting sqref="O5:Z6 O7 S7">
    <cfRule type="containsBlanks" dxfId="60" priority="25">
      <formula>LEN(TRIM(O5))=0</formula>
    </cfRule>
  </conditionalFormatting>
  <conditionalFormatting sqref="O10">
    <cfRule type="containsBlanks" dxfId="59" priority="24">
      <formula>LEN(TRIM(O10))=0</formula>
    </cfRule>
  </conditionalFormatting>
  <conditionalFormatting sqref="O11 S11">
    <cfRule type="containsBlanks" dxfId="58" priority="23">
      <formula>LEN(TRIM(O11))=0</formula>
    </cfRule>
  </conditionalFormatting>
  <conditionalFormatting sqref="I19:Z19">
    <cfRule type="expression" dxfId="57" priority="8">
      <formula>$A$19="―"</formula>
    </cfRule>
    <cfRule type="containsBlanks" dxfId="56" priority="22">
      <formula>LEN(TRIM(I19))=0</formula>
    </cfRule>
  </conditionalFormatting>
  <conditionalFormatting sqref="A19">
    <cfRule type="containsBlanks" dxfId="55" priority="17">
      <formula>LEN(TRIM(A19))=0</formula>
    </cfRule>
  </conditionalFormatting>
  <conditionalFormatting sqref="A30:B30">
    <cfRule type="containsBlanks" dxfId="54" priority="15">
      <formula>LEN(TRIM(A30))=0</formula>
    </cfRule>
  </conditionalFormatting>
  <conditionalFormatting sqref="A24:B25">
    <cfRule type="containsBlanks" dxfId="53" priority="12">
      <formula>LEN(TRIM(A24))=0</formula>
    </cfRule>
  </conditionalFormatting>
  <conditionalFormatting sqref="A31:B31">
    <cfRule type="containsBlanks" dxfId="52" priority="11">
      <formula>LEN(TRIM(A31))=0</formula>
    </cfRule>
  </conditionalFormatting>
  <conditionalFormatting sqref="A20:B21">
    <cfRule type="containsBlanks" dxfId="51" priority="10">
      <formula>LEN(TRIM(A20))=0</formula>
    </cfRule>
  </conditionalFormatting>
  <conditionalFormatting sqref="A22:B23">
    <cfRule type="containsBlanks" dxfId="50" priority="9">
      <formula>LEN(TRIM(A22))=0</formula>
    </cfRule>
  </conditionalFormatting>
  <conditionalFormatting sqref="I20:Z21">
    <cfRule type="expression" dxfId="49" priority="7">
      <formula>$A$20="―"</formula>
    </cfRule>
  </conditionalFormatting>
  <conditionalFormatting sqref="I22:Z23">
    <cfRule type="expression" dxfId="48" priority="6">
      <formula>$A$22="―"</formula>
    </cfRule>
  </conditionalFormatting>
  <conditionalFormatting sqref="I24:Z29">
    <cfRule type="expression" dxfId="47" priority="5">
      <formula>$A$24="―"</formula>
    </cfRule>
  </conditionalFormatting>
  <conditionalFormatting sqref="I30:Z30">
    <cfRule type="expression" dxfId="46" priority="4">
      <formula>$A$30="―"</formula>
    </cfRule>
  </conditionalFormatting>
  <conditionalFormatting sqref="I31:Z31">
    <cfRule type="expression" dxfId="45" priority="2">
      <formula>$A$31="―"</formula>
    </cfRule>
    <cfRule type="containsBlanks" dxfId="44" priority="3">
      <formula>LEN(TRIM(I31))=0</formula>
    </cfRule>
  </conditionalFormatting>
  <dataValidations count="1">
    <dataValidation type="list" allowBlank="1" showInputMessage="1" showErrorMessage="1" sqref="A30:B31 A19:A25 B20:B25">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25"/>
  <sheetViews>
    <sheetView showGridLines="0" view="pageBreakPreview" zoomScale="80" zoomScaleNormal="70" zoomScaleSheetLayoutView="80" workbookViewId="0">
      <selection sqref="A1:Z1"/>
    </sheetView>
  </sheetViews>
  <sheetFormatPr defaultColWidth="3" defaultRowHeight="18" x14ac:dyDescent="0.45"/>
  <sheetData>
    <row r="1" spans="1:30" x14ac:dyDescent="0.45">
      <c r="A1" s="337" t="s">
        <v>370</v>
      </c>
      <c r="B1" s="337"/>
      <c r="C1" s="337"/>
      <c r="D1" s="337"/>
      <c r="E1" s="337"/>
      <c r="F1" s="337"/>
      <c r="G1" s="337"/>
      <c r="H1" s="337"/>
      <c r="I1" s="337"/>
      <c r="J1" s="337"/>
      <c r="K1" s="337"/>
      <c r="L1" s="337"/>
      <c r="M1" s="337"/>
      <c r="N1" s="337"/>
      <c r="O1" s="337"/>
      <c r="P1" s="337"/>
      <c r="Q1" s="337"/>
      <c r="R1" s="337"/>
      <c r="S1" s="337"/>
      <c r="T1" s="337"/>
      <c r="U1" s="337"/>
      <c r="V1" s="337"/>
      <c r="W1" s="337"/>
      <c r="X1" s="337"/>
      <c r="Y1" s="337"/>
      <c r="Z1" s="337"/>
    </row>
    <row r="2" spans="1:30" x14ac:dyDescent="0.45">
      <c r="A2" s="339" t="s">
        <v>11</v>
      </c>
      <c r="B2" s="339"/>
      <c r="C2" s="339"/>
      <c r="D2" s="339"/>
      <c r="E2" s="339"/>
      <c r="F2" s="339"/>
      <c r="G2" s="339"/>
      <c r="H2" s="339"/>
      <c r="I2" s="339"/>
      <c r="J2" s="339"/>
      <c r="K2" s="339"/>
      <c r="L2" s="339"/>
      <c r="M2" s="339"/>
      <c r="N2" s="339"/>
      <c r="O2" s="339"/>
      <c r="P2" s="339"/>
      <c r="Q2" s="339"/>
      <c r="R2" s="339"/>
      <c r="S2" s="339"/>
      <c r="T2" s="339"/>
      <c r="U2" s="339"/>
      <c r="V2" s="339"/>
      <c r="W2" s="339"/>
      <c r="X2" s="339"/>
      <c r="Y2" s="339"/>
      <c r="Z2" s="339"/>
    </row>
    <row r="3" spans="1:30" ht="18" customHeight="1" x14ac:dyDescent="0.45">
      <c r="A3" s="218" t="s">
        <v>12</v>
      </c>
      <c r="B3" s="218"/>
      <c r="C3" s="218"/>
      <c r="D3" s="218"/>
      <c r="E3" s="218"/>
      <c r="F3" s="218"/>
    </row>
    <row r="4" spans="1:30" ht="24" customHeight="1" x14ac:dyDescent="0.45">
      <c r="A4" s="336" t="s">
        <v>13</v>
      </c>
      <c r="B4" s="336"/>
      <c r="C4" s="336"/>
      <c r="D4" s="336"/>
      <c r="E4" s="336"/>
      <c r="F4" s="336"/>
      <c r="G4" s="334"/>
      <c r="H4" s="334"/>
      <c r="I4" s="322" t="s">
        <v>23</v>
      </c>
      <c r="J4" s="322"/>
      <c r="K4" s="322"/>
      <c r="L4" s="322"/>
      <c r="M4" s="322"/>
      <c r="N4" s="322"/>
      <c r="O4" s="322"/>
      <c r="P4" s="322"/>
      <c r="Q4" s="334"/>
      <c r="R4" s="334"/>
      <c r="S4" s="335" t="s">
        <v>25</v>
      </c>
      <c r="T4" s="335"/>
      <c r="U4" s="335"/>
      <c r="V4" s="335"/>
      <c r="W4" s="335"/>
      <c r="X4" s="335"/>
      <c r="Y4" s="335"/>
      <c r="Z4" s="335"/>
    </row>
    <row r="5" spans="1:30" ht="22.65" customHeight="1" x14ac:dyDescent="0.45">
      <c r="A5" s="336" t="s">
        <v>14</v>
      </c>
      <c r="B5" s="336"/>
      <c r="C5" s="336"/>
      <c r="D5" s="336"/>
      <c r="E5" s="336"/>
      <c r="F5" s="336"/>
      <c r="G5" s="334"/>
      <c r="H5" s="334"/>
      <c r="I5" s="322" t="s">
        <v>26</v>
      </c>
      <c r="J5" s="322"/>
      <c r="K5" s="322"/>
      <c r="L5" s="322"/>
      <c r="M5" s="322"/>
      <c r="N5" s="322"/>
      <c r="O5" s="322"/>
      <c r="P5" s="322"/>
      <c r="Q5" s="322"/>
      <c r="R5" s="322"/>
      <c r="S5" s="322"/>
      <c r="T5" s="322"/>
      <c r="U5" s="322"/>
      <c r="V5" s="322"/>
      <c r="W5" s="322"/>
      <c r="X5" s="322"/>
      <c r="Y5" s="322"/>
      <c r="Z5" s="322"/>
    </row>
    <row r="6" spans="1:30" ht="22.65" customHeight="1" x14ac:dyDescent="0.45">
      <c r="A6" s="336"/>
      <c r="B6" s="336"/>
      <c r="C6" s="336"/>
      <c r="D6" s="336"/>
      <c r="E6" s="336"/>
      <c r="F6" s="336"/>
      <c r="G6" s="334"/>
      <c r="H6" s="334"/>
      <c r="I6" s="322" t="s">
        <v>27</v>
      </c>
      <c r="J6" s="322"/>
      <c r="K6" s="322"/>
      <c r="L6" s="322"/>
      <c r="M6" s="322"/>
      <c r="N6" s="322"/>
      <c r="O6" s="322"/>
      <c r="P6" s="322"/>
      <c r="Q6" s="322"/>
      <c r="R6" s="322"/>
      <c r="S6" s="322"/>
      <c r="T6" s="322"/>
      <c r="U6" s="322"/>
      <c r="V6" s="322"/>
      <c r="W6" s="322"/>
      <c r="X6" s="322"/>
      <c r="Y6" s="322"/>
      <c r="Z6" s="322"/>
    </row>
    <row r="7" spans="1:30" ht="22.2" customHeight="1" x14ac:dyDescent="0.45">
      <c r="A7" s="336"/>
      <c r="B7" s="336"/>
      <c r="C7" s="336"/>
      <c r="D7" s="336"/>
      <c r="E7" s="336"/>
      <c r="F7" s="336"/>
      <c r="G7" s="334"/>
      <c r="H7" s="334"/>
      <c r="I7" s="322" t="s">
        <v>28</v>
      </c>
      <c r="J7" s="322"/>
      <c r="K7" s="322"/>
      <c r="L7" s="322"/>
      <c r="M7" s="322"/>
      <c r="N7" s="322"/>
      <c r="O7" s="322"/>
      <c r="P7" s="322"/>
      <c r="Q7" s="322"/>
      <c r="R7" s="322"/>
      <c r="S7" s="322"/>
      <c r="T7" s="322"/>
      <c r="U7" s="322"/>
      <c r="V7" s="322"/>
      <c r="W7" s="322"/>
      <c r="X7" s="322"/>
      <c r="Y7" s="322"/>
      <c r="Z7" s="322"/>
    </row>
    <row r="8" spans="1:30" ht="22.65" customHeight="1" x14ac:dyDescent="0.45">
      <c r="A8" s="336"/>
      <c r="B8" s="336"/>
      <c r="C8" s="336"/>
      <c r="D8" s="336"/>
      <c r="E8" s="336"/>
      <c r="F8" s="336"/>
      <c r="G8" s="334"/>
      <c r="H8" s="334"/>
      <c r="I8" s="322" t="s">
        <v>30</v>
      </c>
      <c r="J8" s="322"/>
      <c r="K8" s="322"/>
      <c r="L8" s="322"/>
      <c r="M8" s="322"/>
      <c r="N8" s="322"/>
      <c r="O8" s="322"/>
      <c r="P8" s="322"/>
      <c r="Q8" s="322"/>
      <c r="R8" s="322"/>
      <c r="S8" s="322"/>
      <c r="T8" s="322"/>
      <c r="U8" s="322"/>
      <c r="V8" s="322"/>
      <c r="W8" s="322"/>
      <c r="X8" s="322"/>
      <c r="Y8" s="322"/>
      <c r="Z8" s="322"/>
    </row>
    <row r="9" spans="1:30" ht="42" customHeight="1" x14ac:dyDescent="0.45">
      <c r="A9" s="336"/>
      <c r="B9" s="336"/>
      <c r="C9" s="336"/>
      <c r="D9" s="336"/>
      <c r="E9" s="336"/>
      <c r="F9" s="336"/>
      <c r="G9" s="334"/>
      <c r="H9" s="334"/>
      <c r="I9" s="338" t="s">
        <v>29</v>
      </c>
      <c r="J9" s="338"/>
      <c r="K9" s="338"/>
      <c r="L9" s="338"/>
      <c r="M9" s="338"/>
      <c r="N9" s="338"/>
      <c r="O9" s="338"/>
      <c r="P9" s="338"/>
      <c r="Q9" s="338"/>
      <c r="R9" s="338"/>
      <c r="S9" s="338"/>
      <c r="T9" s="338"/>
      <c r="U9" s="338"/>
      <c r="V9" s="338"/>
      <c r="W9" s="338"/>
      <c r="X9" s="338"/>
      <c r="Y9" s="338"/>
      <c r="Z9" s="338"/>
    </row>
    <row r="10" spans="1:30" ht="15.6" customHeight="1" x14ac:dyDescent="0.45">
      <c r="A10" s="1" t="s">
        <v>15</v>
      </c>
    </row>
    <row r="11" spans="1:30" ht="12" customHeight="1" x14ac:dyDescent="0.45">
      <c r="A11" s="1"/>
    </row>
    <row r="12" spans="1:30" x14ac:dyDescent="0.45">
      <c r="A12" s="202" t="s">
        <v>16</v>
      </c>
      <c r="B12" s="202"/>
      <c r="C12" s="202"/>
      <c r="D12" s="202"/>
      <c r="E12" s="202"/>
      <c r="F12" s="202"/>
      <c r="G12" s="202"/>
      <c r="H12" s="202"/>
      <c r="I12" s="202"/>
    </row>
    <row r="13" spans="1:30" ht="25.2" customHeight="1" x14ac:dyDescent="0.45">
      <c r="A13" s="336" t="s">
        <v>17</v>
      </c>
      <c r="B13" s="336"/>
      <c r="C13" s="336"/>
      <c r="D13" s="336"/>
      <c r="E13" s="336"/>
      <c r="F13" s="336"/>
      <c r="G13" s="349"/>
      <c r="H13" s="350"/>
      <c r="I13" s="350"/>
      <c r="J13" s="350"/>
      <c r="K13" s="350"/>
      <c r="L13" s="350"/>
      <c r="M13" s="350"/>
      <c r="N13" s="350"/>
      <c r="O13" s="350"/>
      <c r="P13" s="350"/>
      <c r="Q13" s="351"/>
      <c r="R13" s="341" t="s">
        <v>33</v>
      </c>
      <c r="S13" s="342"/>
      <c r="T13" s="333" t="s">
        <v>18</v>
      </c>
      <c r="U13" s="333"/>
      <c r="V13" s="343"/>
      <c r="W13" s="344"/>
      <c r="X13" s="344"/>
      <c r="Y13" s="344"/>
      <c r="Z13" s="345"/>
      <c r="AB13" s="3" t="s">
        <v>413</v>
      </c>
      <c r="AC13" s="3" t="s">
        <v>417</v>
      </c>
    </row>
    <row r="14" spans="1:30" ht="25.5" customHeight="1" x14ac:dyDescent="0.45">
      <c r="A14" s="336" t="s">
        <v>365</v>
      </c>
      <c r="B14" s="336"/>
      <c r="C14" s="336"/>
      <c r="D14" s="336"/>
      <c r="E14" s="336"/>
      <c r="F14" s="336"/>
      <c r="G14" s="349"/>
      <c r="H14" s="350"/>
      <c r="I14" s="350"/>
      <c r="J14" s="350"/>
      <c r="K14" s="350"/>
      <c r="L14" s="350"/>
      <c r="M14" s="350"/>
      <c r="N14" s="350"/>
      <c r="O14" s="350"/>
      <c r="P14" s="350"/>
      <c r="Q14" s="351"/>
      <c r="R14" s="342"/>
      <c r="S14" s="342"/>
      <c r="T14" s="333" t="s">
        <v>19</v>
      </c>
      <c r="U14" s="333"/>
      <c r="V14" s="346"/>
      <c r="W14" s="347"/>
      <c r="X14" s="347"/>
      <c r="Y14" s="347"/>
      <c r="Z14" s="348"/>
      <c r="AB14" s="3" t="s">
        <v>413</v>
      </c>
      <c r="AC14" s="3" t="s">
        <v>455</v>
      </c>
      <c r="AD14" s="3"/>
    </row>
    <row r="15" spans="1:30" ht="25.5" customHeight="1" x14ac:dyDescent="0.45">
      <c r="A15" s="336" t="s">
        <v>20</v>
      </c>
      <c r="B15" s="336"/>
      <c r="C15" s="336"/>
      <c r="D15" s="336"/>
      <c r="E15" s="336"/>
      <c r="F15" s="336"/>
      <c r="G15" s="340"/>
      <c r="H15" s="340"/>
      <c r="I15" s="340"/>
      <c r="J15" s="340"/>
      <c r="K15" s="340"/>
      <c r="L15" s="340"/>
      <c r="M15" s="340"/>
      <c r="N15" s="340"/>
      <c r="O15" s="340"/>
      <c r="P15" s="340"/>
      <c r="Q15" s="340"/>
      <c r="R15" s="340"/>
      <c r="S15" s="340"/>
      <c r="T15" s="340"/>
      <c r="U15" s="340"/>
      <c r="V15" s="340"/>
      <c r="W15" s="340"/>
      <c r="X15" s="340"/>
      <c r="Y15" s="340"/>
      <c r="Z15" s="340"/>
      <c r="AB15" s="3" t="s">
        <v>413</v>
      </c>
      <c r="AC15" s="3" t="s">
        <v>418</v>
      </c>
      <c r="AD15" s="3"/>
    </row>
    <row r="16" spans="1:30" ht="25.5" customHeight="1" x14ac:dyDescent="0.45">
      <c r="A16" s="336" t="s">
        <v>21</v>
      </c>
      <c r="B16" s="336"/>
      <c r="C16" s="336"/>
      <c r="D16" s="336"/>
      <c r="E16" s="336"/>
      <c r="F16" s="336"/>
      <c r="G16" s="340"/>
      <c r="H16" s="340"/>
      <c r="I16" s="340"/>
      <c r="J16" s="340"/>
      <c r="K16" s="340"/>
      <c r="L16" s="340"/>
      <c r="M16" s="340"/>
      <c r="N16" s="340"/>
      <c r="O16" s="340"/>
      <c r="P16" s="340"/>
      <c r="Q16" s="340"/>
      <c r="R16" s="340"/>
      <c r="S16" s="340"/>
      <c r="T16" s="340"/>
      <c r="U16" s="340"/>
      <c r="V16" s="340"/>
      <c r="W16" s="340"/>
      <c r="X16" s="340"/>
      <c r="Y16" s="340"/>
      <c r="Z16" s="340"/>
    </row>
    <row r="17" spans="1:29" ht="12" customHeight="1" x14ac:dyDescent="0.45">
      <c r="A17" s="1"/>
    </row>
    <row r="18" spans="1:29" x14ac:dyDescent="0.45">
      <c r="A18" s="1" t="s">
        <v>22</v>
      </c>
    </row>
    <row r="19" spans="1:29" ht="24" customHeight="1" x14ac:dyDescent="0.45">
      <c r="A19" s="326" t="s">
        <v>366</v>
      </c>
      <c r="B19" s="326"/>
      <c r="C19" s="326"/>
      <c r="D19" s="326"/>
      <c r="E19" s="326"/>
      <c r="F19" s="326"/>
      <c r="G19" s="327"/>
      <c r="H19" s="328"/>
      <c r="I19" s="330" t="s">
        <v>32</v>
      </c>
      <c r="J19" s="331"/>
      <c r="K19" s="331"/>
      <c r="L19" s="331"/>
      <c r="M19" s="331"/>
      <c r="N19" s="331"/>
      <c r="O19" s="331"/>
      <c r="P19" s="331"/>
      <c r="Q19" s="331"/>
      <c r="R19" s="331"/>
      <c r="S19" s="331"/>
      <c r="T19" s="331"/>
      <c r="U19" s="331"/>
      <c r="V19" s="331"/>
      <c r="W19" s="331"/>
      <c r="X19" s="331"/>
      <c r="Y19" s="331"/>
      <c r="Z19" s="332"/>
    </row>
    <row r="20" spans="1:29" ht="210" customHeight="1" x14ac:dyDescent="0.45">
      <c r="A20" s="326"/>
      <c r="B20" s="326"/>
      <c r="C20" s="326"/>
      <c r="D20" s="326"/>
      <c r="E20" s="326"/>
      <c r="F20" s="326"/>
      <c r="G20" s="325" t="s">
        <v>31</v>
      </c>
      <c r="H20" s="325"/>
      <c r="I20" s="325"/>
      <c r="J20" s="325"/>
      <c r="K20" s="325"/>
      <c r="L20" s="325"/>
      <c r="M20" s="325"/>
      <c r="N20" s="325"/>
      <c r="O20" s="325"/>
      <c r="P20" s="325"/>
      <c r="Q20" s="325"/>
      <c r="R20" s="325"/>
      <c r="S20" s="325"/>
      <c r="T20" s="325"/>
      <c r="U20" s="325"/>
      <c r="V20" s="325"/>
      <c r="W20" s="325"/>
      <c r="X20" s="325"/>
      <c r="Y20" s="325"/>
      <c r="Z20" s="325"/>
    </row>
    <row r="21" spans="1:29" ht="16.2" customHeight="1" x14ac:dyDescent="0.45">
      <c r="A21" s="1" t="s">
        <v>15</v>
      </c>
    </row>
    <row r="22" spans="1:29" ht="12" customHeight="1" x14ac:dyDescent="0.45">
      <c r="A22" s="1"/>
    </row>
    <row r="23" spans="1:29" s="3" customFormat="1" ht="18" customHeight="1" x14ac:dyDescent="0.45">
      <c r="A23" s="3" t="s">
        <v>369</v>
      </c>
    </row>
    <row r="24" spans="1:29" s="3" customFormat="1" ht="30" customHeight="1" x14ac:dyDescent="0.45">
      <c r="A24" s="327"/>
      <c r="B24" s="328"/>
      <c r="C24" s="265" t="s">
        <v>222</v>
      </c>
      <c r="D24" s="265"/>
      <c r="E24" s="265"/>
      <c r="F24" s="265"/>
      <c r="G24" s="265"/>
      <c r="H24" s="265"/>
      <c r="I24" s="265"/>
      <c r="J24" s="265"/>
      <c r="K24" s="265"/>
      <c r="L24" s="265"/>
      <c r="M24" s="265"/>
      <c r="N24" s="265"/>
      <c r="O24" s="265"/>
      <c r="P24" s="265"/>
      <c r="Q24" s="265"/>
      <c r="R24" s="323" t="s">
        <v>367</v>
      </c>
      <c r="S24" s="323"/>
      <c r="T24" s="323"/>
      <c r="U24" s="324"/>
      <c r="V24" s="324"/>
      <c r="W24" s="324"/>
      <c r="X24" s="324"/>
      <c r="Y24" s="323" t="s">
        <v>368</v>
      </c>
      <c r="Z24" s="329"/>
      <c r="AB24" s="3" t="s">
        <v>413</v>
      </c>
      <c r="AC24" s="3" t="s">
        <v>459</v>
      </c>
    </row>
    <row r="25" spans="1:29" x14ac:dyDescent="0.45">
      <c r="A25" s="1" t="s">
        <v>15</v>
      </c>
    </row>
  </sheetData>
  <sheetProtection sheet="1" formatCells="0"/>
  <mergeCells count="42">
    <mergeCell ref="G15:Z15"/>
    <mergeCell ref="G16:Z16"/>
    <mergeCell ref="R13:S14"/>
    <mergeCell ref="A14:F14"/>
    <mergeCell ref="I8:Z8"/>
    <mergeCell ref="V13:Z13"/>
    <mergeCell ref="T14:U14"/>
    <mergeCell ref="V14:Z14"/>
    <mergeCell ref="G13:Q13"/>
    <mergeCell ref="G14:Q14"/>
    <mergeCell ref="A1:Z1"/>
    <mergeCell ref="G5:H5"/>
    <mergeCell ref="A5:F9"/>
    <mergeCell ref="I9:Z9"/>
    <mergeCell ref="A12:I12"/>
    <mergeCell ref="A3:F3"/>
    <mergeCell ref="G6:H6"/>
    <mergeCell ref="G7:H7"/>
    <mergeCell ref="G8:H8"/>
    <mergeCell ref="G9:H9"/>
    <mergeCell ref="I5:Z5"/>
    <mergeCell ref="I6:Z6"/>
    <mergeCell ref="I7:Z7"/>
    <mergeCell ref="A2:Z2"/>
    <mergeCell ref="A4:F4"/>
    <mergeCell ref="G4:H4"/>
    <mergeCell ref="I4:P4"/>
    <mergeCell ref="C24:Q24"/>
    <mergeCell ref="R24:T24"/>
    <mergeCell ref="U24:X24"/>
    <mergeCell ref="G20:Z20"/>
    <mergeCell ref="A19:F20"/>
    <mergeCell ref="A24:B24"/>
    <mergeCell ref="Y24:Z24"/>
    <mergeCell ref="I19:Z19"/>
    <mergeCell ref="G19:H19"/>
    <mergeCell ref="T13:U13"/>
    <mergeCell ref="Q4:R4"/>
    <mergeCell ref="S4:Z4"/>
    <mergeCell ref="A15:F15"/>
    <mergeCell ref="A16:F16"/>
    <mergeCell ref="A13:F13"/>
  </mergeCells>
  <phoneticPr fontId="21"/>
  <conditionalFormatting sqref="Q4:R4 G4:H9 G13:G16">
    <cfRule type="containsBlanks" dxfId="43" priority="7">
      <formula>LEN(TRIM(G4))=0</formula>
    </cfRule>
  </conditionalFormatting>
  <conditionalFormatting sqref="V13:Z14">
    <cfRule type="containsBlanks" dxfId="42" priority="5">
      <formula>LEN(TRIM(V13))=0</formula>
    </cfRule>
  </conditionalFormatting>
  <conditionalFormatting sqref="G19">
    <cfRule type="containsBlanks" dxfId="41" priority="4">
      <formula>LEN(TRIM(G19))=0</formula>
    </cfRule>
  </conditionalFormatting>
  <conditionalFormatting sqref="U24">
    <cfRule type="containsBlanks" dxfId="40" priority="8">
      <formula>LEN(TRIM(U24))=0</formula>
    </cfRule>
  </conditionalFormatting>
  <conditionalFormatting sqref="A24">
    <cfRule type="containsBlanks" dxfId="39" priority="1">
      <formula>LEN(TRIM(A24))=0</formula>
    </cfRule>
  </conditionalFormatting>
  <dataValidations count="2">
    <dataValidation type="list" allowBlank="1" showInputMessage="1" showErrorMessage="1" sqref="G4:H9 Q4:R4 G19 A24">
      <formula1>"□,■"</formula1>
    </dataValidation>
    <dataValidation type="list" allowBlank="1" showInputMessage="1" showErrorMessage="1" sqref="V13:Z13">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8740157480314965" right="0.78740157480314965" top="0.78740157480314965" bottom="0.59055118110236227"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日本産業分類!$D$3:$D$101</xm:f>
          </x14:formula1>
          <xm:sqref>V14:Z14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7"/>
  <sheetViews>
    <sheetView showGridLines="0" view="pageBreakPreview" zoomScale="90" zoomScaleNormal="100" zoomScaleSheetLayoutView="90" workbookViewId="0">
      <selection sqref="A1:Z1"/>
    </sheetView>
  </sheetViews>
  <sheetFormatPr defaultColWidth="3" defaultRowHeight="18" customHeight="1" x14ac:dyDescent="0.45"/>
  <cols>
    <col min="1" max="20" width="3" customWidth="1"/>
    <col min="21" max="21" width="2" customWidth="1"/>
    <col min="22" max="25" width="3" customWidth="1"/>
    <col min="26" max="26" width="4" customWidth="1"/>
    <col min="28" max="29" width="3" style="3"/>
  </cols>
  <sheetData>
    <row r="1" spans="1:29" x14ac:dyDescent="0.45">
      <c r="A1" s="207" t="s">
        <v>371</v>
      </c>
      <c r="B1" s="207"/>
      <c r="C1" s="207"/>
      <c r="D1" s="207"/>
      <c r="E1" s="207"/>
      <c r="F1" s="207"/>
      <c r="G1" s="207"/>
      <c r="H1" s="207"/>
      <c r="I1" s="207"/>
      <c r="J1" s="207"/>
      <c r="K1" s="207"/>
      <c r="L1" s="207"/>
      <c r="M1" s="207"/>
      <c r="N1" s="207"/>
      <c r="O1" s="207"/>
      <c r="P1" s="207"/>
      <c r="Q1" s="207"/>
      <c r="R1" s="207"/>
      <c r="S1" s="207"/>
      <c r="T1" s="207"/>
      <c r="U1" s="207"/>
      <c r="V1" s="207"/>
      <c r="W1" s="207"/>
      <c r="X1" s="207"/>
      <c r="Y1" s="207"/>
      <c r="Z1" s="207"/>
    </row>
    <row r="2" spans="1:29" ht="19.95" customHeight="1" x14ac:dyDescent="0.45">
      <c r="A2" s="326" t="s">
        <v>34</v>
      </c>
      <c r="B2" s="326"/>
      <c r="C2" s="326"/>
      <c r="D2" s="326"/>
      <c r="E2" s="326"/>
      <c r="F2" s="326"/>
      <c r="G2" s="326"/>
      <c r="H2" s="326"/>
      <c r="I2" s="326"/>
      <c r="J2" s="326"/>
      <c r="K2" s="326"/>
      <c r="L2" s="326"/>
      <c r="M2" s="326"/>
      <c r="N2" s="326"/>
      <c r="O2" s="326"/>
      <c r="P2" s="326"/>
      <c r="Q2" s="326"/>
      <c r="R2" s="326"/>
      <c r="S2" s="326"/>
      <c r="T2" s="326"/>
      <c r="U2" s="326"/>
      <c r="V2" s="326"/>
      <c r="W2" s="326"/>
      <c r="X2" s="326"/>
      <c r="Y2" s="326"/>
      <c r="Z2" s="326"/>
    </row>
    <row r="3" spans="1:29" ht="19.95" customHeight="1" x14ac:dyDescent="0.45">
      <c r="A3" s="342" t="s">
        <v>35</v>
      </c>
      <c r="B3" s="342"/>
      <c r="C3" s="342"/>
      <c r="D3" s="342"/>
      <c r="E3" s="342"/>
      <c r="F3" s="409" t="s">
        <v>372</v>
      </c>
      <c r="G3" s="409"/>
      <c r="H3" s="409" t="s">
        <v>373</v>
      </c>
      <c r="I3" s="409"/>
      <c r="J3" s="409"/>
      <c r="K3" s="409"/>
      <c r="L3" s="409"/>
      <c r="M3" s="413" t="s">
        <v>36</v>
      </c>
      <c r="N3" s="410"/>
      <c r="O3" s="410"/>
      <c r="P3" s="410"/>
      <c r="Q3" s="411"/>
      <c r="R3" s="414" t="s">
        <v>374</v>
      </c>
      <c r="S3" s="415"/>
      <c r="T3" s="415"/>
      <c r="U3" s="415"/>
      <c r="V3" s="415"/>
      <c r="W3" s="415"/>
      <c r="X3" s="415"/>
      <c r="Y3" s="415"/>
      <c r="Z3" s="416"/>
    </row>
    <row r="4" spans="1:29" ht="18" customHeight="1" x14ac:dyDescent="0.45">
      <c r="A4" s="370" t="s">
        <v>436</v>
      </c>
      <c r="B4" s="371"/>
      <c r="C4" s="371"/>
      <c r="D4" s="371"/>
      <c r="E4" s="372"/>
      <c r="F4" s="376"/>
      <c r="G4" s="376"/>
      <c r="H4" s="383">
        <f>IF(SUM(添付2!$K$6:$K$8)&lt;SUM(添付2!$K$9:$K$11),添付2!F6,添付2!F9)</f>
        <v>0</v>
      </c>
      <c r="I4" s="383"/>
      <c r="J4" s="383"/>
      <c r="K4" s="383"/>
      <c r="L4" s="383"/>
      <c r="M4" s="383">
        <f>IF(SUM(添付2!$K$6:$K$8)&lt;SUM(添付2!$K$9:$K$11),添付2!G6,添付2!G9)</f>
        <v>0</v>
      </c>
      <c r="N4" s="383"/>
      <c r="O4" s="383"/>
      <c r="P4" s="383"/>
      <c r="Q4" s="383"/>
      <c r="R4" s="417">
        <f>IF(SUM(添付2!$K$6:$K$8)&lt;SUM(添付2!$K$9:$K$11),添付2!K6,添付2!K9)</f>
        <v>0</v>
      </c>
      <c r="S4" s="418"/>
      <c r="T4" s="352" t="s">
        <v>439</v>
      </c>
      <c r="U4" s="352"/>
      <c r="V4" s="353" t="s">
        <v>447</v>
      </c>
      <c r="W4" s="352"/>
      <c r="X4" s="358">
        <f>添付2!G3-IF(F4="■",R4)-IF(F5="■",R5)-IF(F6="■",R6)</f>
        <v>0</v>
      </c>
      <c r="Y4" s="358"/>
      <c r="Z4" s="361" t="s">
        <v>439</v>
      </c>
      <c r="AB4" s="3" t="s">
        <v>413</v>
      </c>
      <c r="AC4" s="3" t="s">
        <v>448</v>
      </c>
    </row>
    <row r="5" spans="1:29" ht="18" customHeight="1" x14ac:dyDescent="0.45">
      <c r="A5" s="373"/>
      <c r="B5" s="374"/>
      <c r="C5" s="374"/>
      <c r="D5" s="374"/>
      <c r="E5" s="375"/>
      <c r="F5" s="376"/>
      <c r="G5" s="376"/>
      <c r="H5" s="383">
        <f>IF(SUM(添付2!$K$6:$K$8)&lt;SUM(添付2!$K$9:$K$11),添付2!F7,添付2!F10)</f>
        <v>0</v>
      </c>
      <c r="I5" s="383"/>
      <c r="J5" s="383"/>
      <c r="K5" s="383"/>
      <c r="L5" s="383"/>
      <c r="M5" s="383">
        <f>IF(SUM(添付2!$K$6:$K$8)&lt;SUM(添付2!$K$9:$K$11),添付2!G7,添付2!G10)</f>
        <v>0</v>
      </c>
      <c r="N5" s="383"/>
      <c r="O5" s="383"/>
      <c r="P5" s="383"/>
      <c r="Q5" s="383"/>
      <c r="R5" s="417">
        <f>IF(SUM(添付2!$K$6:$K$8)&lt;SUM(添付2!$K$9:$K$11),添付2!K7,添付2!K10)</f>
        <v>0</v>
      </c>
      <c r="S5" s="418"/>
      <c r="T5" s="352" t="s">
        <v>439</v>
      </c>
      <c r="U5" s="352"/>
      <c r="V5" s="354"/>
      <c r="W5" s="355"/>
      <c r="X5" s="359"/>
      <c r="Y5" s="359"/>
      <c r="Z5" s="362"/>
      <c r="AB5" s="3" t="s">
        <v>53</v>
      </c>
      <c r="AC5" s="3" t="s">
        <v>449</v>
      </c>
    </row>
    <row r="6" spans="1:29" ht="18" customHeight="1" x14ac:dyDescent="0.45">
      <c r="A6" s="373"/>
      <c r="B6" s="374"/>
      <c r="C6" s="374"/>
      <c r="D6" s="374"/>
      <c r="E6" s="375"/>
      <c r="F6" s="412"/>
      <c r="G6" s="412"/>
      <c r="H6" s="383">
        <f>IF(SUM(添付2!$K$6:$K$8)&lt;SUM(添付2!$K$9:$K$11),添付2!F8,添付2!F11)</f>
        <v>0</v>
      </c>
      <c r="I6" s="383"/>
      <c r="J6" s="383"/>
      <c r="K6" s="383"/>
      <c r="L6" s="383"/>
      <c r="M6" s="383">
        <f>IF(SUM(添付2!$K$6:$K$8)&lt;SUM(添付2!$K$9:$K$11),添付2!G8,添付2!G11)</f>
        <v>0</v>
      </c>
      <c r="N6" s="383"/>
      <c r="O6" s="383"/>
      <c r="P6" s="383"/>
      <c r="Q6" s="383"/>
      <c r="R6" s="417">
        <f>IF(SUM(添付2!$K$6:$K$8)&lt;SUM(添付2!$K$9:$K$11),添付2!K8,添付2!K11)</f>
        <v>0</v>
      </c>
      <c r="S6" s="418"/>
      <c r="T6" s="352" t="s">
        <v>439</v>
      </c>
      <c r="U6" s="352"/>
      <c r="V6" s="356"/>
      <c r="W6" s="357"/>
      <c r="X6" s="360"/>
      <c r="Y6" s="360"/>
      <c r="Z6" s="363"/>
    </row>
    <row r="7" spans="1:29" ht="18" customHeight="1" x14ac:dyDescent="0.45">
      <c r="A7" s="377" t="s">
        <v>24</v>
      </c>
      <c r="B7" s="378"/>
      <c r="C7" s="378"/>
      <c r="D7" s="378"/>
      <c r="E7" s="379"/>
      <c r="F7" s="376"/>
      <c r="G7" s="376"/>
      <c r="H7" s="383">
        <f>添付2!F24</f>
        <v>0</v>
      </c>
      <c r="I7" s="383"/>
      <c r="J7" s="383"/>
      <c r="K7" s="383"/>
      <c r="L7" s="383"/>
      <c r="M7" s="383">
        <f>添付2!G24</f>
        <v>0</v>
      </c>
      <c r="N7" s="383"/>
      <c r="O7" s="383"/>
      <c r="P7" s="383"/>
      <c r="Q7" s="383"/>
      <c r="R7" s="364">
        <f>添付2!K24</f>
        <v>0</v>
      </c>
      <c r="S7" s="365"/>
      <c r="T7" s="410" t="s">
        <v>446</v>
      </c>
      <c r="U7" s="411"/>
      <c r="V7" s="353" t="s">
        <v>447</v>
      </c>
      <c r="W7" s="352"/>
      <c r="X7" s="366">
        <f>添付2!G21-IF(F7="■",ROUNDDOWN(R7,1))-IF(F8="■",ROUNDDOWN(R8,1))</f>
        <v>0</v>
      </c>
      <c r="Y7" s="366"/>
      <c r="Z7" s="368" t="s">
        <v>446</v>
      </c>
      <c r="AB7" s="3" t="s">
        <v>53</v>
      </c>
      <c r="AC7" s="3" t="s">
        <v>448</v>
      </c>
    </row>
    <row r="8" spans="1:29" ht="18" customHeight="1" x14ac:dyDescent="0.45">
      <c r="A8" s="380"/>
      <c r="B8" s="381"/>
      <c r="C8" s="381"/>
      <c r="D8" s="381"/>
      <c r="E8" s="382"/>
      <c r="F8" s="376"/>
      <c r="G8" s="376"/>
      <c r="H8" s="383">
        <f>添付2!F25</f>
        <v>0</v>
      </c>
      <c r="I8" s="383"/>
      <c r="J8" s="383"/>
      <c r="K8" s="383"/>
      <c r="L8" s="383"/>
      <c r="M8" s="383">
        <f>添付2!G25</f>
        <v>0</v>
      </c>
      <c r="N8" s="383"/>
      <c r="O8" s="383"/>
      <c r="P8" s="383"/>
      <c r="Q8" s="383"/>
      <c r="R8" s="364">
        <f>添付2!K25</f>
        <v>0</v>
      </c>
      <c r="S8" s="365"/>
      <c r="T8" s="410" t="s">
        <v>446</v>
      </c>
      <c r="U8" s="411"/>
      <c r="V8" s="356"/>
      <c r="W8" s="357"/>
      <c r="X8" s="367"/>
      <c r="Y8" s="367"/>
      <c r="Z8" s="369"/>
      <c r="AB8" s="3" t="s">
        <v>53</v>
      </c>
      <c r="AC8" s="3" t="s">
        <v>449</v>
      </c>
    </row>
    <row r="9" spans="1:29" ht="27" customHeight="1" x14ac:dyDescent="0.45">
      <c r="A9" s="215" t="s">
        <v>375</v>
      </c>
      <c r="B9" s="215"/>
      <c r="C9" s="215"/>
      <c r="D9" s="215"/>
      <c r="E9" s="215"/>
      <c r="F9" s="215"/>
      <c r="G9" s="215"/>
      <c r="H9" s="215"/>
      <c r="I9" s="215"/>
      <c r="J9" s="215"/>
      <c r="K9" s="215"/>
      <c r="L9" s="215"/>
      <c r="M9" s="215"/>
      <c r="N9" s="215"/>
      <c r="O9" s="215"/>
      <c r="P9" s="215"/>
      <c r="Q9" s="215"/>
      <c r="R9" s="215"/>
      <c r="S9" s="215"/>
      <c r="T9" s="215"/>
      <c r="U9" s="215"/>
      <c r="V9" s="215"/>
      <c r="W9" s="215"/>
      <c r="X9" s="215"/>
      <c r="Y9" s="215"/>
      <c r="Z9" s="215"/>
    </row>
    <row r="10" spans="1:29" ht="9" customHeight="1" x14ac:dyDescent="0.45">
      <c r="A10" s="2"/>
    </row>
    <row r="11" spans="1:29" ht="18" customHeight="1" x14ac:dyDescent="0.45">
      <c r="A11" s="218" t="s">
        <v>376</v>
      </c>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row>
    <row r="12" spans="1:29" ht="19.95" customHeight="1" x14ac:dyDescent="0.45">
      <c r="A12" s="326" t="s">
        <v>37</v>
      </c>
      <c r="B12" s="326"/>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row>
    <row r="13" spans="1:29" ht="19.95" customHeight="1" x14ac:dyDescent="0.45">
      <c r="A13" s="398" t="s">
        <v>35</v>
      </c>
      <c r="B13" s="399"/>
      <c r="C13" s="399"/>
      <c r="D13" s="399"/>
      <c r="E13" s="400"/>
      <c r="F13" s="251" t="s">
        <v>380</v>
      </c>
      <c r="G13" s="252"/>
      <c r="H13" s="252"/>
      <c r="I13" s="252"/>
      <c r="J13" s="253"/>
      <c r="K13" s="251" t="s">
        <v>381</v>
      </c>
      <c r="L13" s="252"/>
      <c r="M13" s="252"/>
      <c r="N13" s="252"/>
      <c r="O13" s="253"/>
      <c r="P13" s="251" t="s">
        <v>382</v>
      </c>
      <c r="Q13" s="252"/>
      <c r="R13" s="252"/>
      <c r="S13" s="252"/>
      <c r="T13" s="253"/>
      <c r="U13" s="251" t="s">
        <v>383</v>
      </c>
      <c r="V13" s="252"/>
      <c r="W13" s="252"/>
      <c r="X13" s="252"/>
      <c r="Y13" s="252"/>
      <c r="Z13" s="253"/>
    </row>
    <row r="14" spans="1:29" ht="30" customHeight="1" x14ac:dyDescent="0.45">
      <c r="A14" s="336" t="s">
        <v>379</v>
      </c>
      <c r="B14" s="336"/>
      <c r="C14" s="336"/>
      <c r="D14" s="336"/>
      <c r="E14" s="336"/>
      <c r="F14" s="406">
        <f>'添付5（太陽光）'!H16</f>
        <v>0</v>
      </c>
      <c r="G14" s="407"/>
      <c r="H14" s="407"/>
      <c r="I14" s="407"/>
      <c r="J14" s="408"/>
      <c r="K14" s="406">
        <f>'添付5（太陽光）'!H37</f>
        <v>0</v>
      </c>
      <c r="L14" s="407"/>
      <c r="M14" s="407"/>
      <c r="N14" s="407"/>
      <c r="O14" s="408"/>
      <c r="P14" s="406">
        <f>'添付5（太陽光）'!H58</f>
        <v>0</v>
      </c>
      <c r="Q14" s="407"/>
      <c r="R14" s="407"/>
      <c r="S14" s="407"/>
      <c r="T14" s="408"/>
      <c r="U14" s="406">
        <f>SUM(F14:T14)</f>
        <v>0</v>
      </c>
      <c r="V14" s="407"/>
      <c r="W14" s="407"/>
      <c r="X14" s="407"/>
      <c r="Y14" s="407"/>
      <c r="Z14" s="408"/>
      <c r="AB14" s="3" t="s">
        <v>53</v>
      </c>
      <c r="AC14" s="3" t="s">
        <v>395</v>
      </c>
    </row>
    <row r="15" spans="1:29" ht="30" customHeight="1" x14ac:dyDescent="0.45">
      <c r="A15" s="336" t="s">
        <v>24</v>
      </c>
      <c r="B15" s="336"/>
      <c r="C15" s="336"/>
      <c r="D15" s="336"/>
      <c r="E15" s="336"/>
      <c r="F15" s="406">
        <f>'添付5（蓄電池）'!H16</f>
        <v>0</v>
      </c>
      <c r="G15" s="407"/>
      <c r="H15" s="407"/>
      <c r="I15" s="407"/>
      <c r="J15" s="408"/>
      <c r="K15" s="406">
        <f>'添付5（蓄電池）'!H37</f>
        <v>0</v>
      </c>
      <c r="L15" s="407"/>
      <c r="M15" s="407"/>
      <c r="N15" s="407"/>
      <c r="O15" s="408"/>
      <c r="P15" s="406">
        <f>'添付5（蓄電池）'!H58</f>
        <v>0</v>
      </c>
      <c r="Q15" s="407"/>
      <c r="R15" s="407"/>
      <c r="S15" s="407"/>
      <c r="T15" s="408"/>
      <c r="U15" s="406">
        <f t="shared" ref="U15:U16" si="0">SUM(F15:T15)</f>
        <v>0</v>
      </c>
      <c r="V15" s="407"/>
      <c r="W15" s="407"/>
      <c r="X15" s="407"/>
      <c r="Y15" s="407"/>
      <c r="Z15" s="408"/>
      <c r="AB15" s="3" t="s">
        <v>53</v>
      </c>
      <c r="AC15" s="3" t="s">
        <v>395</v>
      </c>
    </row>
    <row r="16" spans="1:29" ht="28.2" customHeight="1" x14ac:dyDescent="0.45">
      <c r="A16" s="396" t="s">
        <v>38</v>
      </c>
      <c r="B16" s="397"/>
      <c r="C16" s="397"/>
      <c r="D16" s="397"/>
      <c r="E16" s="388"/>
      <c r="F16" s="406">
        <f>SUM(F14:J15)</f>
        <v>0</v>
      </c>
      <c r="G16" s="407"/>
      <c r="H16" s="407"/>
      <c r="I16" s="407"/>
      <c r="J16" s="408"/>
      <c r="K16" s="406">
        <f t="shared" ref="K16" si="1">SUM(K14:O15)</f>
        <v>0</v>
      </c>
      <c r="L16" s="407"/>
      <c r="M16" s="407"/>
      <c r="N16" s="407"/>
      <c r="O16" s="408"/>
      <c r="P16" s="406">
        <f>SUM(P14:T15)</f>
        <v>0</v>
      </c>
      <c r="Q16" s="407"/>
      <c r="R16" s="407"/>
      <c r="S16" s="407"/>
      <c r="T16" s="408"/>
      <c r="U16" s="406">
        <f t="shared" si="0"/>
        <v>0</v>
      </c>
      <c r="V16" s="407"/>
      <c r="W16" s="407"/>
      <c r="X16" s="407"/>
      <c r="Y16" s="407"/>
      <c r="Z16" s="408"/>
      <c r="AB16" s="3" t="s">
        <v>53</v>
      </c>
      <c r="AC16" s="3" t="s">
        <v>395</v>
      </c>
    </row>
    <row r="17" spans="1:29" ht="18" customHeight="1" x14ac:dyDescent="0.45">
      <c r="A17" s="212" t="s">
        <v>39</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row>
    <row r="18" spans="1:29" ht="9" customHeight="1" x14ac:dyDescent="0.45">
      <c r="A18" s="2"/>
    </row>
    <row r="19" spans="1:29" ht="19.95" customHeight="1" x14ac:dyDescent="0.45">
      <c r="A19" s="211" t="s">
        <v>387</v>
      </c>
      <c r="B19" s="212"/>
      <c r="C19" s="212"/>
      <c r="D19" s="212"/>
      <c r="E19" s="213"/>
      <c r="F19" s="327"/>
      <c r="G19" s="328"/>
      <c r="H19" s="258" t="s">
        <v>414</v>
      </c>
      <c r="I19" s="258"/>
      <c r="J19" s="258"/>
      <c r="K19" s="258"/>
      <c r="L19" s="258"/>
      <c r="M19" s="258"/>
      <c r="N19" s="258"/>
      <c r="O19" s="258"/>
      <c r="P19" s="258"/>
      <c r="Q19" s="258"/>
      <c r="R19" s="258"/>
      <c r="S19" s="258"/>
      <c r="T19" s="258"/>
      <c r="U19" s="258"/>
      <c r="V19" s="258"/>
      <c r="W19" s="258"/>
      <c r="X19" s="258"/>
      <c r="Y19" s="258"/>
      <c r="Z19" s="258"/>
      <c r="AB19" s="3" t="s">
        <v>413</v>
      </c>
      <c r="AC19" s="3" t="s">
        <v>416</v>
      </c>
    </row>
    <row r="20" spans="1:29" ht="19.95" customHeight="1" x14ac:dyDescent="0.45">
      <c r="A20" s="217"/>
      <c r="B20" s="218"/>
      <c r="C20" s="218"/>
      <c r="D20" s="218"/>
      <c r="E20" s="219"/>
      <c r="F20" s="327"/>
      <c r="G20" s="328"/>
      <c r="H20" s="258" t="s">
        <v>377</v>
      </c>
      <c r="I20" s="258"/>
      <c r="J20" s="258"/>
      <c r="K20" s="258"/>
      <c r="L20" s="258"/>
      <c r="M20" s="258"/>
      <c r="N20" s="258"/>
      <c r="O20" s="258"/>
      <c r="P20" s="258"/>
      <c r="Q20" s="258"/>
      <c r="R20" s="258"/>
      <c r="S20" s="258"/>
      <c r="T20" s="258"/>
      <c r="U20" s="258"/>
      <c r="V20" s="258"/>
      <c r="W20" s="258"/>
      <c r="X20" s="258"/>
      <c r="Y20" s="258"/>
      <c r="Z20" s="258"/>
      <c r="AB20" s="3" t="s">
        <v>413</v>
      </c>
      <c r="AC20" s="3" t="s">
        <v>415</v>
      </c>
    </row>
    <row r="21" spans="1:29" ht="19.95" customHeight="1" x14ac:dyDescent="0.45">
      <c r="A21" s="211" t="s">
        <v>388</v>
      </c>
      <c r="B21" s="212"/>
      <c r="C21" s="212"/>
      <c r="D21" s="212"/>
      <c r="E21" s="213"/>
      <c r="F21" s="327"/>
      <c r="G21" s="328"/>
      <c r="H21" s="258" t="s">
        <v>384</v>
      </c>
      <c r="I21" s="392"/>
      <c r="J21" s="146" t="s">
        <v>385</v>
      </c>
      <c r="K21" s="393"/>
      <c r="L21" s="394"/>
      <c r="M21" s="394"/>
      <c r="N21" s="394"/>
      <c r="O21" s="394"/>
      <c r="P21" s="394"/>
      <c r="Q21" s="394"/>
      <c r="R21" s="394"/>
      <c r="S21" s="394"/>
      <c r="T21" s="394"/>
      <c r="U21" s="394"/>
      <c r="V21" s="394"/>
      <c r="W21" s="394"/>
      <c r="X21" s="394"/>
      <c r="Y21" s="395"/>
      <c r="Z21" s="147" t="s">
        <v>386</v>
      </c>
      <c r="AB21" s="3" t="s">
        <v>53</v>
      </c>
      <c r="AC21" s="3" t="s">
        <v>434</v>
      </c>
    </row>
    <row r="22" spans="1:29" ht="19.95" customHeight="1" x14ac:dyDescent="0.45">
      <c r="A22" s="217"/>
      <c r="B22" s="218"/>
      <c r="C22" s="218"/>
      <c r="D22" s="218"/>
      <c r="E22" s="219"/>
      <c r="F22" s="327"/>
      <c r="G22" s="328"/>
      <c r="H22" s="258" t="s">
        <v>40</v>
      </c>
      <c r="I22" s="258"/>
      <c r="J22" s="258"/>
      <c r="K22" s="258"/>
      <c r="L22" s="258"/>
      <c r="M22" s="258"/>
      <c r="N22" s="258"/>
      <c r="O22" s="258"/>
      <c r="P22" s="258"/>
      <c r="Q22" s="258"/>
      <c r="R22" s="258"/>
      <c r="S22" s="258"/>
      <c r="T22" s="258"/>
      <c r="U22" s="258"/>
      <c r="V22" s="258"/>
      <c r="W22" s="258"/>
      <c r="X22" s="258"/>
      <c r="Y22" s="258"/>
      <c r="Z22" s="258"/>
    </row>
    <row r="23" spans="1:29" ht="18" customHeight="1" x14ac:dyDescent="0.45">
      <c r="A23" s="215" t="s">
        <v>15</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row>
    <row r="24" spans="1:29" ht="9" customHeight="1" x14ac:dyDescent="0.45">
      <c r="A24" s="2"/>
    </row>
    <row r="25" spans="1:29" ht="18" customHeight="1" x14ac:dyDescent="0.45">
      <c r="A25" s="218" t="s">
        <v>450</v>
      </c>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row>
    <row r="26" spans="1:29" ht="19.95" customHeight="1" x14ac:dyDescent="0.45">
      <c r="A26" s="326" t="s">
        <v>35</v>
      </c>
      <c r="B26" s="326"/>
      <c r="C26" s="326"/>
      <c r="D26" s="326"/>
      <c r="E26" s="326"/>
      <c r="F26" s="398" t="s">
        <v>41</v>
      </c>
      <c r="G26" s="399"/>
      <c r="H26" s="399"/>
      <c r="I26" s="399"/>
      <c r="J26" s="399"/>
      <c r="K26" s="399"/>
      <c r="L26" s="399"/>
      <c r="M26" s="399"/>
      <c r="N26" s="399"/>
      <c r="O26" s="400"/>
      <c r="P26" s="398" t="s">
        <v>42</v>
      </c>
      <c r="Q26" s="399"/>
      <c r="R26" s="399"/>
      <c r="S26" s="399"/>
      <c r="T26" s="399"/>
      <c r="U26" s="399"/>
      <c r="V26" s="399"/>
      <c r="W26" s="399"/>
      <c r="X26" s="399"/>
      <c r="Y26" s="399"/>
      <c r="Z26" s="400"/>
    </row>
    <row r="27" spans="1:29" ht="19.95" customHeight="1" x14ac:dyDescent="0.45">
      <c r="A27" s="336" t="s">
        <v>379</v>
      </c>
      <c r="B27" s="336"/>
      <c r="C27" s="336"/>
      <c r="D27" s="336"/>
      <c r="E27" s="336"/>
      <c r="F27" s="401">
        <f>U27*120000</f>
        <v>0</v>
      </c>
      <c r="G27" s="402"/>
      <c r="H27" s="402"/>
      <c r="I27" s="402"/>
      <c r="J27" s="402"/>
      <c r="K27" s="402"/>
      <c r="L27" s="402"/>
      <c r="M27" s="402"/>
      <c r="N27" s="402"/>
      <c r="O27" s="403"/>
      <c r="P27" s="386" t="str">
        <f>IF(OR(F27&gt;F28,F27=0),"□","■")</f>
        <v>□</v>
      </c>
      <c r="Q27" s="387"/>
      <c r="R27" s="322" t="s">
        <v>392</v>
      </c>
      <c r="S27" s="322"/>
      <c r="T27" s="389"/>
      <c r="U27" s="404">
        <f>X4</f>
        <v>0</v>
      </c>
      <c r="V27" s="404"/>
      <c r="W27" s="388" t="s">
        <v>389</v>
      </c>
      <c r="X27" s="336"/>
      <c r="Y27" s="336"/>
      <c r="Z27" s="336"/>
      <c r="AB27" s="3" t="s">
        <v>53</v>
      </c>
      <c r="AC27" s="3" t="s">
        <v>128</v>
      </c>
    </row>
    <row r="28" spans="1:29" ht="19.95" customHeight="1" x14ac:dyDescent="0.45">
      <c r="A28" s="336"/>
      <c r="B28" s="336"/>
      <c r="C28" s="336"/>
      <c r="D28" s="336"/>
      <c r="E28" s="336"/>
      <c r="F28" s="401">
        <f>ROUNDDOWN(U14/2,-3)</f>
        <v>0</v>
      </c>
      <c r="G28" s="402"/>
      <c r="H28" s="402"/>
      <c r="I28" s="402"/>
      <c r="J28" s="402"/>
      <c r="K28" s="402"/>
      <c r="L28" s="402"/>
      <c r="M28" s="402"/>
      <c r="N28" s="402"/>
      <c r="O28" s="403"/>
      <c r="P28" s="386" t="str">
        <f>IF(OR(F28&gt;F27,F28=0),"□","■")</f>
        <v>□</v>
      </c>
      <c r="Q28" s="387"/>
      <c r="R28" s="336" t="s">
        <v>43</v>
      </c>
      <c r="S28" s="336"/>
      <c r="T28" s="336"/>
      <c r="U28" s="336"/>
      <c r="V28" s="336"/>
      <c r="W28" s="336"/>
      <c r="X28" s="336"/>
      <c r="Y28" s="336"/>
      <c r="Z28" s="336"/>
      <c r="AB28" s="148" t="s">
        <v>53</v>
      </c>
      <c r="AC28" s="3" t="s">
        <v>128</v>
      </c>
    </row>
    <row r="29" spans="1:29" ht="19.95" customHeight="1" x14ac:dyDescent="0.45">
      <c r="A29" s="336" t="s">
        <v>24</v>
      </c>
      <c r="B29" s="336"/>
      <c r="C29" s="336"/>
      <c r="D29" s="336"/>
      <c r="E29" s="336"/>
      <c r="F29" s="401">
        <f>U29*90000</f>
        <v>0</v>
      </c>
      <c r="G29" s="402"/>
      <c r="H29" s="402"/>
      <c r="I29" s="402"/>
      <c r="J29" s="402"/>
      <c r="K29" s="402"/>
      <c r="L29" s="402"/>
      <c r="M29" s="402"/>
      <c r="N29" s="402"/>
      <c r="O29" s="403"/>
      <c r="P29" s="386" t="str">
        <f>IF(OR(F29&gt;F30,F29=0),"□","■")</f>
        <v>□</v>
      </c>
      <c r="Q29" s="387"/>
      <c r="R29" s="322" t="s">
        <v>391</v>
      </c>
      <c r="S29" s="322"/>
      <c r="T29" s="389"/>
      <c r="U29" s="405">
        <f>MIN(X7,MIN(添付4!C4,添付4!E8))</f>
        <v>0</v>
      </c>
      <c r="V29" s="405"/>
      <c r="W29" s="390" t="s">
        <v>390</v>
      </c>
      <c r="X29" s="391"/>
      <c r="Y29" s="391"/>
      <c r="Z29" s="391"/>
      <c r="AA29" s="149"/>
      <c r="AB29" s="3" t="s">
        <v>53</v>
      </c>
      <c r="AC29" s="3" t="s">
        <v>128</v>
      </c>
    </row>
    <row r="30" spans="1:29" ht="19.95" customHeight="1" x14ac:dyDescent="0.45">
      <c r="A30" s="336"/>
      <c r="B30" s="336"/>
      <c r="C30" s="336"/>
      <c r="D30" s="336"/>
      <c r="E30" s="336"/>
      <c r="F30" s="401">
        <f>ROUNDDOWN(U15/2,-3)</f>
        <v>0</v>
      </c>
      <c r="G30" s="402"/>
      <c r="H30" s="402"/>
      <c r="I30" s="402"/>
      <c r="J30" s="402"/>
      <c r="K30" s="402"/>
      <c r="L30" s="402"/>
      <c r="M30" s="402"/>
      <c r="N30" s="402"/>
      <c r="O30" s="403"/>
      <c r="P30" s="386" t="str">
        <f>IF(OR(F30&gt;F29,F30=0),"□","■")</f>
        <v>□</v>
      </c>
      <c r="Q30" s="387"/>
      <c r="R30" s="336" t="s">
        <v>43</v>
      </c>
      <c r="S30" s="336"/>
      <c r="T30" s="336"/>
      <c r="U30" s="336"/>
      <c r="V30" s="336"/>
      <c r="W30" s="336"/>
      <c r="X30" s="336"/>
      <c r="Y30" s="336"/>
      <c r="Z30" s="336"/>
      <c r="AB30" s="148" t="s">
        <v>53</v>
      </c>
      <c r="AC30" s="3" t="s">
        <v>128</v>
      </c>
    </row>
    <row r="31" spans="1:29" ht="19.95" customHeight="1" x14ac:dyDescent="0.45">
      <c r="A31" s="326" t="s">
        <v>38</v>
      </c>
      <c r="B31" s="326"/>
      <c r="C31" s="326"/>
      <c r="D31" s="326"/>
      <c r="E31" s="326"/>
      <c r="F31" s="383">
        <f>IF(F27&lt;F28,F27,F28)+IF(F29&lt;F30,F29,F30)</f>
        <v>0</v>
      </c>
      <c r="G31" s="383"/>
      <c r="H31" s="383"/>
      <c r="I31" s="383"/>
      <c r="J31" s="383"/>
      <c r="K31" s="383"/>
      <c r="L31" s="383"/>
      <c r="M31" s="383"/>
      <c r="N31" s="383"/>
      <c r="O31" s="383"/>
      <c r="P31" s="385"/>
      <c r="Q31" s="385"/>
      <c r="R31" s="385"/>
      <c r="S31" s="385"/>
      <c r="T31" s="385"/>
      <c r="U31" s="385"/>
      <c r="V31" s="385"/>
      <c r="W31" s="385"/>
      <c r="X31" s="385"/>
      <c r="Y31" s="385"/>
      <c r="Z31" s="385"/>
      <c r="AB31" s="148" t="s">
        <v>53</v>
      </c>
      <c r="AC31" s="3" t="s">
        <v>128</v>
      </c>
    </row>
    <row r="32" spans="1:29" ht="27" customHeight="1" x14ac:dyDescent="0.45">
      <c r="A32" s="215" t="s">
        <v>44</v>
      </c>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row>
    <row r="33" spans="1:29" ht="9" customHeight="1" x14ac:dyDescent="0.45">
      <c r="A33" s="2"/>
    </row>
    <row r="34" spans="1:29" ht="18.600000000000001" customHeight="1" x14ac:dyDescent="0.45">
      <c r="A34" s="215" t="s">
        <v>378</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row>
    <row r="35" spans="1:29" ht="21" customHeight="1" x14ac:dyDescent="0.45">
      <c r="A35" s="336" t="s">
        <v>45</v>
      </c>
      <c r="B35" s="336"/>
      <c r="C35" s="336"/>
      <c r="D35" s="336"/>
      <c r="E35" s="336"/>
      <c r="F35" s="336"/>
      <c r="G35" s="336"/>
      <c r="H35" s="336"/>
      <c r="I35" s="336"/>
      <c r="J35" s="384">
        <f>添付3!C25</f>
        <v>0</v>
      </c>
      <c r="K35" s="384"/>
      <c r="L35" s="384"/>
      <c r="M35" s="384"/>
      <c r="N35" s="384"/>
      <c r="O35" s="384"/>
      <c r="P35" s="384"/>
      <c r="Q35" s="384"/>
      <c r="R35" s="384"/>
      <c r="S35" s="384"/>
      <c r="T35" s="384"/>
      <c r="U35" s="384"/>
      <c r="V35" s="384"/>
      <c r="W35" s="384"/>
      <c r="X35" s="384"/>
      <c r="Y35" s="384"/>
      <c r="Z35" s="384"/>
      <c r="AB35" s="3" t="s">
        <v>53</v>
      </c>
      <c r="AC35" s="3" t="s">
        <v>394</v>
      </c>
    </row>
    <row r="36" spans="1:29" ht="21" customHeight="1" x14ac:dyDescent="0.45">
      <c r="A36" s="396" t="s">
        <v>46</v>
      </c>
      <c r="B36" s="397"/>
      <c r="C36" s="397"/>
      <c r="D36" s="397"/>
      <c r="E36" s="397"/>
      <c r="F36" s="397"/>
      <c r="G36" s="397"/>
      <c r="H36" s="397"/>
      <c r="I36" s="388"/>
      <c r="J36" s="384">
        <f>添付3!C8</f>
        <v>0</v>
      </c>
      <c r="K36" s="384"/>
      <c r="L36" s="384"/>
      <c r="M36" s="384"/>
      <c r="N36" s="384"/>
      <c r="O36" s="384"/>
      <c r="P36" s="384"/>
      <c r="Q36" s="384"/>
      <c r="R36" s="384"/>
      <c r="S36" s="384"/>
      <c r="T36" s="384"/>
      <c r="U36" s="384"/>
      <c r="V36" s="384"/>
      <c r="W36" s="384"/>
      <c r="X36" s="384"/>
      <c r="Y36" s="384"/>
      <c r="Z36" s="384"/>
      <c r="AB36" s="3" t="s">
        <v>53</v>
      </c>
      <c r="AC36" s="3" t="s">
        <v>394</v>
      </c>
    </row>
    <row r="37" spans="1:29" ht="21" customHeight="1" x14ac:dyDescent="0.45">
      <c r="A37" s="396" t="s">
        <v>47</v>
      </c>
      <c r="B37" s="397"/>
      <c r="C37" s="397"/>
      <c r="D37" s="397"/>
      <c r="E37" s="397"/>
      <c r="F37" s="397"/>
      <c r="G37" s="397"/>
      <c r="H37" s="397"/>
      <c r="I37" s="388"/>
      <c r="J37" s="384">
        <f>添付3!C36</f>
        <v>0</v>
      </c>
      <c r="K37" s="384"/>
      <c r="L37" s="384"/>
      <c r="M37" s="384"/>
      <c r="N37" s="384"/>
      <c r="O37" s="384"/>
      <c r="P37" s="384"/>
      <c r="Q37" s="384"/>
      <c r="R37" s="384"/>
      <c r="S37" s="384"/>
      <c r="T37" s="384"/>
      <c r="U37" s="384"/>
      <c r="V37" s="384"/>
      <c r="W37" s="384"/>
      <c r="X37" s="384"/>
      <c r="Y37" s="384"/>
      <c r="Z37" s="384"/>
      <c r="AB37" s="3" t="s">
        <v>53</v>
      </c>
      <c r="AC37" s="3" t="s">
        <v>394</v>
      </c>
    </row>
  </sheetData>
  <sheetProtection sheet="1" formatCells="0"/>
  <mergeCells count="110">
    <mergeCell ref="P16:T16"/>
    <mergeCell ref="A2:Z2"/>
    <mergeCell ref="F3:G3"/>
    <mergeCell ref="A3:E3"/>
    <mergeCell ref="F4:G4"/>
    <mergeCell ref="F8:G8"/>
    <mergeCell ref="T4:U4"/>
    <mergeCell ref="T7:U7"/>
    <mergeCell ref="T8:U8"/>
    <mergeCell ref="F6:G6"/>
    <mergeCell ref="H6:L6"/>
    <mergeCell ref="M3:Q3"/>
    <mergeCell ref="A12:Z12"/>
    <mergeCell ref="A9:Z9"/>
    <mergeCell ref="H3:L3"/>
    <mergeCell ref="H4:L4"/>
    <mergeCell ref="H8:L8"/>
    <mergeCell ref="F7:G7"/>
    <mergeCell ref="H7:L7"/>
    <mergeCell ref="R3:Z3"/>
    <mergeCell ref="R4:S4"/>
    <mergeCell ref="M8:Q8"/>
    <mergeCell ref="R5:S5"/>
    <mergeCell ref="R6:S6"/>
    <mergeCell ref="A23:Z23"/>
    <mergeCell ref="A26:E26"/>
    <mergeCell ref="A13:E13"/>
    <mergeCell ref="A14:E14"/>
    <mergeCell ref="A15:E15"/>
    <mergeCell ref="A16:E16"/>
    <mergeCell ref="U13:Z13"/>
    <mergeCell ref="U14:Z14"/>
    <mergeCell ref="U15:Z15"/>
    <mergeCell ref="U16:Z16"/>
    <mergeCell ref="P13:T13"/>
    <mergeCell ref="K13:O13"/>
    <mergeCell ref="F13:J13"/>
    <mergeCell ref="F14:J14"/>
    <mergeCell ref="K14:O14"/>
    <mergeCell ref="P14:T14"/>
    <mergeCell ref="F15:J15"/>
    <mergeCell ref="K15:O15"/>
    <mergeCell ref="A17:Z17"/>
    <mergeCell ref="A19:E20"/>
    <mergeCell ref="A21:E22"/>
    <mergeCell ref="P15:T15"/>
    <mergeCell ref="F16:J16"/>
    <mergeCell ref="K16:O16"/>
    <mergeCell ref="J37:Z37"/>
    <mergeCell ref="A36:I36"/>
    <mergeCell ref="A37:I37"/>
    <mergeCell ref="F26:O26"/>
    <mergeCell ref="P26:Z26"/>
    <mergeCell ref="A34:Z34"/>
    <mergeCell ref="F27:O27"/>
    <mergeCell ref="F28:O28"/>
    <mergeCell ref="F29:O29"/>
    <mergeCell ref="F30:O30"/>
    <mergeCell ref="U27:V27"/>
    <mergeCell ref="U29:V29"/>
    <mergeCell ref="A31:E31"/>
    <mergeCell ref="A32:Z32"/>
    <mergeCell ref="F31:O31"/>
    <mergeCell ref="P31:Q31"/>
    <mergeCell ref="R30:Z30"/>
    <mergeCell ref="A29:E30"/>
    <mergeCell ref="A27:E28"/>
    <mergeCell ref="A25:Z25"/>
    <mergeCell ref="A35:I35"/>
    <mergeCell ref="J35:Z35"/>
    <mergeCell ref="J36:Z36"/>
    <mergeCell ref="A11:Z11"/>
    <mergeCell ref="R31:Z31"/>
    <mergeCell ref="P27:Q27"/>
    <mergeCell ref="P28:Q28"/>
    <mergeCell ref="P29:Q29"/>
    <mergeCell ref="P30:Q30"/>
    <mergeCell ref="W27:Z27"/>
    <mergeCell ref="R27:T27"/>
    <mergeCell ref="R29:T29"/>
    <mergeCell ref="W29:Z29"/>
    <mergeCell ref="R28:Z28"/>
    <mergeCell ref="F19:G19"/>
    <mergeCell ref="F20:G20"/>
    <mergeCell ref="F21:G21"/>
    <mergeCell ref="F22:G22"/>
    <mergeCell ref="H19:Z19"/>
    <mergeCell ref="H20:Z20"/>
    <mergeCell ref="H22:Z22"/>
    <mergeCell ref="H21:I21"/>
    <mergeCell ref="K21:Y21"/>
    <mergeCell ref="T5:U5"/>
    <mergeCell ref="T6:U6"/>
    <mergeCell ref="V4:W6"/>
    <mergeCell ref="A1:Z1"/>
    <mergeCell ref="X4:Y6"/>
    <mergeCell ref="Z4:Z6"/>
    <mergeCell ref="R7:S7"/>
    <mergeCell ref="R8:S8"/>
    <mergeCell ref="V7:W8"/>
    <mergeCell ref="X7:Y8"/>
    <mergeCell ref="Z7:Z8"/>
    <mergeCell ref="A4:E6"/>
    <mergeCell ref="F5:G5"/>
    <mergeCell ref="A7:E8"/>
    <mergeCell ref="H5:L5"/>
    <mergeCell ref="M5:Q5"/>
    <mergeCell ref="M6:Q6"/>
    <mergeCell ref="M4:Q4"/>
    <mergeCell ref="M7:Q7"/>
  </mergeCells>
  <phoneticPr fontId="21"/>
  <conditionalFormatting sqref="F4:G6">
    <cfRule type="containsBlanks" dxfId="38" priority="13">
      <formula>LEN(TRIM(F4))=0</formula>
    </cfRule>
  </conditionalFormatting>
  <conditionalFormatting sqref="F7:G8">
    <cfRule type="containsBlanks" dxfId="37" priority="12">
      <formula>LEN(TRIM(F7))=0</formula>
    </cfRule>
  </conditionalFormatting>
  <conditionalFormatting sqref="F19:F22">
    <cfRule type="containsBlanks" dxfId="36" priority="11">
      <formula>LEN(TRIM(F19))=0</formula>
    </cfRule>
  </conditionalFormatting>
  <conditionalFormatting sqref="U29 U27">
    <cfRule type="containsBlanks" dxfId="35" priority="5">
      <formula>LEN(TRIM(U27))=0</formula>
    </cfRule>
  </conditionalFormatting>
  <conditionalFormatting sqref="H4:Q6">
    <cfRule type="containsBlanks" dxfId="34" priority="4">
      <formula>LEN(TRIM(H4))=0</formula>
    </cfRule>
  </conditionalFormatting>
  <conditionalFormatting sqref="V7 H7:Q8">
    <cfRule type="containsBlanks" dxfId="33" priority="1">
      <formula>LEN(TRIM(H7))=0</formula>
    </cfRule>
  </conditionalFormatting>
  <dataValidations count="1">
    <dataValidation type="list" allowBlank="1" showInputMessage="1" showErrorMessage="1" sqref="F19:F22 F4:G8">
      <formula1>"□,■"</formula1>
    </dataValidation>
  </dataValidations>
  <pageMargins left="0.78740157480314965" right="0.78740157480314965" top="0.78740157480314965" bottom="0.59055118110236227" header="0.31496062992125984" footer="0.31496062992125984"/>
  <pageSetup paperSize="9" orientation="portrait" r:id="rId1"/>
  <ignoredErrors>
    <ignoredError sqref="P28:P2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B29"/>
  <sheetViews>
    <sheetView showGridLines="0" view="pageBreakPreview" zoomScale="70" zoomScaleNormal="110" zoomScaleSheetLayoutView="70" workbookViewId="0">
      <selection sqref="A1:AB1"/>
    </sheetView>
  </sheetViews>
  <sheetFormatPr defaultColWidth="3" defaultRowHeight="18" x14ac:dyDescent="0.45"/>
  <cols>
    <col min="4" max="4" width="2.19921875" customWidth="1"/>
    <col min="5" max="28" width="2.69921875" customWidth="1"/>
  </cols>
  <sheetData>
    <row r="1" spans="1:28" x14ac:dyDescent="0.45">
      <c r="A1" s="420" t="s">
        <v>396</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row>
    <row r="2" spans="1:28" ht="18" customHeight="1" x14ac:dyDescent="0.45">
      <c r="A2" s="339" t="s">
        <v>397</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row>
    <row r="3" spans="1:28" x14ac:dyDescent="0.45">
      <c r="A3" s="419"/>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row>
    <row r="4" spans="1:28" ht="18.600000000000001" customHeight="1" x14ac:dyDescent="0.45">
      <c r="A4" s="435" t="s">
        <v>398</v>
      </c>
      <c r="B4" s="435"/>
      <c r="C4" s="435"/>
      <c r="D4" s="435"/>
      <c r="E4" s="424"/>
      <c r="F4" s="323"/>
      <c r="G4" s="323"/>
      <c r="H4" s="323"/>
      <c r="I4" s="323"/>
      <c r="J4" s="323"/>
      <c r="K4" s="323"/>
      <c r="L4" s="323"/>
      <c r="M4" s="323"/>
      <c r="N4" s="323"/>
      <c r="O4" s="423">
        <v>23</v>
      </c>
      <c r="P4" s="423"/>
      <c r="Q4" s="263" t="s">
        <v>399</v>
      </c>
      <c r="R4" s="263"/>
      <c r="S4" s="263"/>
      <c r="T4" s="263"/>
      <c r="U4" s="263"/>
      <c r="V4" s="263"/>
      <c r="W4" s="263"/>
      <c r="X4" s="263"/>
      <c r="Y4" s="263"/>
      <c r="Z4" s="263"/>
      <c r="AA4" s="263"/>
      <c r="AB4" s="264"/>
    </row>
    <row r="5" spans="1:28" x14ac:dyDescent="0.45">
      <c r="A5" s="435"/>
      <c r="B5" s="435"/>
      <c r="C5" s="435"/>
      <c r="D5" s="435"/>
      <c r="E5" s="268" t="s">
        <v>130</v>
      </c>
      <c r="F5" s="268"/>
      <c r="G5" s="268" t="s">
        <v>400</v>
      </c>
      <c r="H5" s="268"/>
      <c r="I5" s="268" t="s">
        <v>401</v>
      </c>
      <c r="J5" s="268"/>
      <c r="K5" s="268" t="s">
        <v>402</v>
      </c>
      <c r="L5" s="268"/>
      <c r="M5" s="268" t="s">
        <v>403</v>
      </c>
      <c r="N5" s="268"/>
      <c r="O5" s="268" t="s">
        <v>404</v>
      </c>
      <c r="P5" s="268"/>
      <c r="Q5" s="268" t="s">
        <v>405</v>
      </c>
      <c r="R5" s="268"/>
      <c r="S5" s="268" t="s">
        <v>406</v>
      </c>
      <c r="T5" s="268"/>
      <c r="U5" s="268" t="s">
        <v>407</v>
      </c>
      <c r="V5" s="268"/>
      <c r="W5" s="268" t="s">
        <v>408</v>
      </c>
      <c r="X5" s="268"/>
      <c r="Y5" s="268" t="s">
        <v>409</v>
      </c>
      <c r="Z5" s="268"/>
      <c r="AA5" s="268" t="s">
        <v>410</v>
      </c>
      <c r="AB5" s="268"/>
    </row>
    <row r="6" spans="1:28" ht="30" customHeight="1" x14ac:dyDescent="0.45">
      <c r="A6" s="436"/>
      <c r="B6" s="199"/>
      <c r="C6" s="199"/>
      <c r="D6" s="437"/>
      <c r="E6" s="432"/>
      <c r="F6" s="432"/>
      <c r="G6" s="433"/>
      <c r="H6" s="434"/>
      <c r="I6" s="433"/>
      <c r="J6" s="434"/>
      <c r="K6" s="433"/>
      <c r="L6" s="434"/>
      <c r="M6" s="433"/>
      <c r="N6" s="434"/>
      <c r="O6" s="433"/>
      <c r="P6" s="434"/>
      <c r="Q6" s="433"/>
      <c r="R6" s="434"/>
      <c r="S6" s="433"/>
      <c r="T6" s="434"/>
      <c r="U6" s="433"/>
      <c r="V6" s="434"/>
      <c r="W6" s="433"/>
      <c r="X6" s="434"/>
      <c r="Y6" s="433"/>
      <c r="Z6" s="434"/>
      <c r="AA6" s="433"/>
      <c r="AB6" s="434"/>
    </row>
    <row r="7" spans="1:28" ht="30" customHeight="1" x14ac:dyDescent="0.45">
      <c r="A7" s="427"/>
      <c r="B7" s="200"/>
      <c r="C7" s="200"/>
      <c r="D7" s="428"/>
      <c r="E7" s="429"/>
      <c r="F7" s="429"/>
      <c r="G7" s="425"/>
      <c r="H7" s="426"/>
      <c r="I7" s="425"/>
      <c r="J7" s="426"/>
      <c r="K7" s="425"/>
      <c r="L7" s="426"/>
      <c r="M7" s="425"/>
      <c r="N7" s="426"/>
      <c r="O7" s="425"/>
      <c r="P7" s="426"/>
      <c r="Q7" s="425"/>
      <c r="R7" s="426"/>
      <c r="S7" s="425"/>
      <c r="T7" s="426"/>
      <c r="U7" s="425"/>
      <c r="V7" s="426"/>
      <c r="W7" s="425"/>
      <c r="X7" s="426"/>
      <c r="Y7" s="425"/>
      <c r="Z7" s="426"/>
      <c r="AA7" s="425"/>
      <c r="AB7" s="426"/>
    </row>
    <row r="8" spans="1:28" ht="30" customHeight="1" x14ac:dyDescent="0.45">
      <c r="A8" s="427"/>
      <c r="B8" s="200"/>
      <c r="C8" s="200"/>
      <c r="D8" s="428"/>
      <c r="E8" s="429"/>
      <c r="F8" s="429"/>
      <c r="G8" s="425"/>
      <c r="H8" s="426"/>
      <c r="I8" s="425"/>
      <c r="J8" s="426"/>
      <c r="K8" s="425"/>
      <c r="L8" s="426"/>
      <c r="M8" s="425"/>
      <c r="N8" s="426"/>
      <c r="O8" s="425"/>
      <c r="P8" s="426"/>
      <c r="Q8" s="425"/>
      <c r="R8" s="426"/>
      <c r="S8" s="425"/>
      <c r="T8" s="426"/>
      <c r="U8" s="425"/>
      <c r="V8" s="426"/>
      <c r="W8" s="425"/>
      <c r="X8" s="426"/>
      <c r="Y8" s="425"/>
      <c r="Z8" s="426"/>
      <c r="AA8" s="425"/>
      <c r="AB8" s="426"/>
    </row>
    <row r="9" spans="1:28" ht="30" customHeight="1" x14ac:dyDescent="0.45">
      <c r="A9" s="427"/>
      <c r="B9" s="200"/>
      <c r="C9" s="200"/>
      <c r="D9" s="428"/>
      <c r="E9" s="429"/>
      <c r="F9" s="429"/>
      <c r="G9" s="425"/>
      <c r="H9" s="426"/>
      <c r="I9" s="425"/>
      <c r="J9" s="426"/>
      <c r="K9" s="425"/>
      <c r="L9" s="426"/>
      <c r="M9" s="425"/>
      <c r="N9" s="426"/>
      <c r="O9" s="425"/>
      <c r="P9" s="426"/>
      <c r="Q9" s="425"/>
      <c r="R9" s="426"/>
      <c r="S9" s="425"/>
      <c r="T9" s="426"/>
      <c r="U9" s="425"/>
      <c r="V9" s="426"/>
      <c r="W9" s="425"/>
      <c r="X9" s="426"/>
      <c r="Y9" s="425"/>
      <c r="Z9" s="426"/>
      <c r="AA9" s="425"/>
      <c r="AB9" s="426"/>
    </row>
    <row r="10" spans="1:28" ht="30" customHeight="1" x14ac:dyDescent="0.45">
      <c r="A10" s="427"/>
      <c r="B10" s="200"/>
      <c r="C10" s="200"/>
      <c r="D10" s="428"/>
      <c r="E10" s="429"/>
      <c r="F10" s="429"/>
      <c r="G10" s="425"/>
      <c r="H10" s="426"/>
      <c r="I10" s="425"/>
      <c r="J10" s="426"/>
      <c r="K10" s="425"/>
      <c r="L10" s="426"/>
      <c r="M10" s="425"/>
      <c r="N10" s="426"/>
      <c r="O10" s="425"/>
      <c r="P10" s="426"/>
      <c r="Q10" s="425"/>
      <c r="R10" s="426"/>
      <c r="S10" s="425"/>
      <c r="T10" s="426"/>
      <c r="U10" s="425"/>
      <c r="V10" s="426"/>
      <c r="W10" s="425"/>
      <c r="X10" s="426"/>
      <c r="Y10" s="425"/>
      <c r="Z10" s="426"/>
      <c r="AA10" s="425"/>
      <c r="AB10" s="426"/>
    </row>
    <row r="11" spans="1:28" ht="30" customHeight="1" x14ac:dyDescent="0.45">
      <c r="A11" s="427"/>
      <c r="B11" s="200"/>
      <c r="C11" s="200"/>
      <c r="D11" s="428"/>
      <c r="E11" s="429"/>
      <c r="F11" s="429"/>
      <c r="G11" s="425"/>
      <c r="H11" s="426"/>
      <c r="I11" s="425"/>
      <c r="J11" s="426"/>
      <c r="K11" s="425"/>
      <c r="L11" s="426"/>
      <c r="M11" s="425"/>
      <c r="N11" s="426"/>
      <c r="O11" s="425"/>
      <c r="P11" s="426"/>
      <c r="Q11" s="425"/>
      <c r="R11" s="426"/>
      <c r="S11" s="425"/>
      <c r="T11" s="426"/>
      <c r="U11" s="425"/>
      <c r="V11" s="426"/>
      <c r="W11" s="425"/>
      <c r="X11" s="426"/>
      <c r="Y11" s="425"/>
      <c r="Z11" s="426"/>
      <c r="AA11" s="425"/>
      <c r="AB11" s="426"/>
    </row>
    <row r="12" spans="1:28" ht="30" customHeight="1" x14ac:dyDescent="0.45">
      <c r="A12" s="427"/>
      <c r="B12" s="200"/>
      <c r="C12" s="200"/>
      <c r="D12" s="428"/>
      <c r="E12" s="429"/>
      <c r="F12" s="429"/>
      <c r="G12" s="425"/>
      <c r="H12" s="426"/>
      <c r="I12" s="425"/>
      <c r="J12" s="426"/>
      <c r="K12" s="425"/>
      <c r="L12" s="426"/>
      <c r="M12" s="425"/>
      <c r="N12" s="426"/>
      <c r="O12" s="425"/>
      <c r="P12" s="426"/>
      <c r="Q12" s="425"/>
      <c r="R12" s="426"/>
      <c r="S12" s="425"/>
      <c r="T12" s="426"/>
      <c r="U12" s="425"/>
      <c r="V12" s="426"/>
      <c r="W12" s="425"/>
      <c r="X12" s="426"/>
      <c r="Y12" s="425"/>
      <c r="Z12" s="426"/>
      <c r="AA12" s="425"/>
      <c r="AB12" s="426"/>
    </row>
    <row r="13" spans="1:28" ht="30" customHeight="1" x14ac:dyDescent="0.45">
      <c r="A13" s="438"/>
      <c r="B13" s="201"/>
      <c r="C13" s="201"/>
      <c r="D13" s="439"/>
      <c r="E13" s="440"/>
      <c r="F13" s="440"/>
      <c r="G13" s="430"/>
      <c r="H13" s="431"/>
      <c r="I13" s="430"/>
      <c r="J13" s="431"/>
      <c r="K13" s="430"/>
      <c r="L13" s="431"/>
      <c r="M13" s="430"/>
      <c r="N13" s="431"/>
      <c r="O13" s="430"/>
      <c r="P13" s="431"/>
      <c r="Q13" s="430"/>
      <c r="R13" s="431"/>
      <c r="S13" s="430"/>
      <c r="T13" s="431"/>
      <c r="U13" s="430"/>
      <c r="V13" s="431"/>
      <c r="W13" s="430"/>
      <c r="X13" s="431"/>
      <c r="Y13" s="430"/>
      <c r="Z13" s="431"/>
      <c r="AA13" s="430"/>
      <c r="AB13" s="431"/>
    </row>
    <row r="14" spans="1:28" ht="30" customHeight="1" x14ac:dyDescent="0.45">
      <c r="A14" s="355"/>
      <c r="B14" s="355"/>
      <c r="C14" s="355"/>
      <c r="D14" s="355"/>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row>
    <row r="15" spans="1:28" ht="30" customHeight="1" x14ac:dyDescent="0.45">
      <c r="A15" s="355"/>
      <c r="B15" s="355"/>
      <c r="C15" s="355"/>
      <c r="D15" s="355"/>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28" ht="30" customHeight="1" x14ac:dyDescent="0.45">
      <c r="A16" s="355"/>
      <c r="B16" s="355"/>
      <c r="C16" s="355"/>
      <c r="D16" s="355"/>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row>
    <row r="17" spans="1:28" ht="30" customHeight="1" x14ac:dyDescent="0.45">
      <c r="A17" s="355"/>
      <c r="B17" s="355"/>
      <c r="C17" s="355"/>
      <c r="D17" s="355"/>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row>
    <row r="18" spans="1:28" ht="30" customHeight="1" x14ac:dyDescent="0.45">
      <c r="A18" s="355"/>
      <c r="B18" s="355"/>
      <c r="C18" s="355"/>
      <c r="D18" s="355"/>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1:28" ht="30" customHeight="1" x14ac:dyDescent="0.45">
      <c r="A19" s="355"/>
      <c r="B19" s="355"/>
      <c r="C19" s="355"/>
      <c r="D19" s="355"/>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row>
    <row r="20" spans="1:28" ht="30" customHeight="1" x14ac:dyDescent="0.45">
      <c r="A20" s="355"/>
      <c r="B20" s="355"/>
      <c r="C20" s="355"/>
      <c r="D20" s="355"/>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row>
    <row r="21" spans="1:28" ht="30" customHeight="1" x14ac:dyDescent="0.45">
      <c r="A21" s="355"/>
      <c r="B21" s="355"/>
      <c r="C21" s="355"/>
      <c r="D21" s="355"/>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row>
    <row r="22" spans="1:28" ht="30" customHeight="1" x14ac:dyDescent="0.45">
      <c r="A22" s="355"/>
      <c r="B22" s="355"/>
      <c r="C22" s="355"/>
      <c r="D22" s="355"/>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row>
    <row r="23" spans="1:28" ht="30" customHeight="1" x14ac:dyDescent="0.45">
      <c r="A23" s="355"/>
      <c r="B23" s="355"/>
      <c r="C23" s="355"/>
      <c r="D23" s="355"/>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row>
    <row r="24" spans="1:28" ht="30" customHeight="1" x14ac:dyDescent="0.45">
      <c r="A24" s="355"/>
      <c r="B24" s="355"/>
      <c r="C24" s="355"/>
      <c r="D24" s="355"/>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row>
    <row r="25" spans="1:28" ht="30" customHeight="1" x14ac:dyDescent="0.45">
      <c r="A25" s="422"/>
      <c r="B25" s="422"/>
      <c r="C25" s="422"/>
      <c r="D25" s="422"/>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row>
    <row r="26" spans="1:28" x14ac:dyDescent="0.45">
      <c r="A26" s="422"/>
      <c r="B26" s="422"/>
      <c r="C26" s="422"/>
      <c r="D26" s="422"/>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row>
    <row r="27" spans="1:28" x14ac:dyDescent="0.45">
      <c r="A27" s="422"/>
      <c r="B27" s="422"/>
      <c r="C27" s="422"/>
      <c r="D27" s="422"/>
      <c r="E27" s="421"/>
      <c r="F27" s="421"/>
      <c r="G27" s="421"/>
      <c r="H27" s="421"/>
      <c r="I27" s="421"/>
      <c r="J27" s="421"/>
      <c r="K27" s="421"/>
      <c r="L27" s="421"/>
      <c r="M27" s="421"/>
      <c r="N27" s="421"/>
      <c r="O27" s="421"/>
      <c r="P27" s="421"/>
      <c r="Q27" s="421"/>
      <c r="R27" s="421"/>
      <c r="S27" s="421"/>
      <c r="T27" s="421"/>
      <c r="U27" s="421"/>
      <c r="V27" s="421"/>
      <c r="W27" s="421"/>
      <c r="X27" s="421"/>
      <c r="Y27" s="421"/>
      <c r="Z27" s="421"/>
      <c r="AA27" s="421"/>
      <c r="AB27" s="421"/>
    </row>
    <row r="28" spans="1:28" x14ac:dyDescent="0.45">
      <c r="A28" s="422"/>
      <c r="B28" s="422"/>
      <c r="C28" s="422"/>
      <c r="D28" s="422"/>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row>
    <row r="29" spans="1:28" x14ac:dyDescent="0.45">
      <c r="A29" s="422"/>
      <c r="B29" s="422"/>
      <c r="C29" s="422"/>
      <c r="D29" s="422"/>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row>
  </sheetData>
  <sheetProtection formatCells="0"/>
  <mergeCells count="331">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E19:F19"/>
    <mergeCell ref="G19:H19"/>
    <mergeCell ref="I19:J19"/>
    <mergeCell ref="K19:L19"/>
    <mergeCell ref="M19:N19"/>
    <mergeCell ref="AA19:AB19"/>
    <mergeCell ref="O19:P19"/>
    <mergeCell ref="Q19:R19"/>
    <mergeCell ref="S19:T19"/>
    <mergeCell ref="U19:V19"/>
    <mergeCell ref="W19:X19"/>
    <mergeCell ref="Y19:Z19"/>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s>
  <phoneticPr fontId="21"/>
  <conditionalFormatting sqref="O4:P4">
    <cfRule type="containsBlanks" dxfId="32" priority="1">
      <formula>LEN(TRIM(O4))=0</formula>
    </cfRule>
  </conditionalFormatting>
  <pageMargins left="0.78740157480314965" right="0.78740157480314965"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0"/>
  <sheetViews>
    <sheetView showGridLines="0" view="pageBreakPreview" zoomScaleNormal="100" zoomScaleSheetLayoutView="100" workbookViewId="0">
      <selection sqref="A1:B1"/>
    </sheetView>
  </sheetViews>
  <sheetFormatPr defaultColWidth="8.69921875" defaultRowHeight="13.2" x14ac:dyDescent="0.45"/>
  <cols>
    <col min="1" max="1" width="1" style="8" customWidth="1"/>
    <col min="2" max="2" width="8.69921875" style="8" customWidth="1"/>
    <col min="3" max="3" width="21.69921875" style="10" customWidth="1"/>
    <col min="4" max="4" width="5.8984375" style="8" bestFit="1" customWidth="1"/>
    <col min="5" max="5" width="9" style="8" customWidth="1"/>
    <col min="6" max="6" width="7.5" style="8" customWidth="1"/>
    <col min="7" max="7" width="23.69921875" style="11" customWidth="1"/>
    <col min="8" max="8" width="1" style="8" customWidth="1"/>
    <col min="9" max="9" width="8.69921875" style="9"/>
    <col min="10" max="16384" width="8.69921875" style="8"/>
  </cols>
  <sheetData>
    <row r="1" spans="1:10" ht="27" customHeight="1" thickBot="1" x14ac:dyDescent="0.5">
      <c r="A1" s="441" t="s">
        <v>52</v>
      </c>
      <c r="B1" s="442"/>
      <c r="C1" s="5" t="s">
        <v>499</v>
      </c>
      <c r="D1" s="6"/>
      <c r="E1" s="6"/>
      <c r="F1" s="6"/>
      <c r="G1" s="7"/>
      <c r="I1" s="9" t="s">
        <v>53</v>
      </c>
      <c r="J1" s="8" t="s">
        <v>500</v>
      </c>
    </row>
    <row r="2" spans="1:10" ht="18.600000000000001" customHeight="1" thickBot="1" x14ac:dyDescent="0.5"/>
    <row r="3" spans="1:10" ht="27" customHeight="1" thickBot="1" x14ac:dyDescent="0.5">
      <c r="B3" s="443" t="s">
        <v>498</v>
      </c>
      <c r="C3" s="444"/>
      <c r="D3" s="445" t="str">
        <f>IF(参考様式!O6&lt;&gt;"",参考様式!O6,"―")</f>
        <v>―</v>
      </c>
      <c r="E3" s="446"/>
      <c r="F3" s="446"/>
      <c r="G3" s="447"/>
      <c r="I3" s="20" t="s">
        <v>53</v>
      </c>
      <c r="J3" s="21" t="s">
        <v>128</v>
      </c>
    </row>
    <row r="4" spans="1:10" ht="27" customHeight="1" thickBot="1" x14ac:dyDescent="0.5">
      <c r="B4" s="443" t="s">
        <v>54</v>
      </c>
      <c r="C4" s="444"/>
      <c r="D4" s="445" t="str">
        <f>IF(参考様式!O10&lt;&gt;"",参考様式!O10,"―")</f>
        <v>―</v>
      </c>
      <c r="E4" s="446"/>
      <c r="F4" s="446"/>
      <c r="G4" s="447"/>
      <c r="I4" s="9" t="s">
        <v>53</v>
      </c>
      <c r="J4" s="8" t="s">
        <v>55</v>
      </c>
    </row>
    <row r="5" spans="1:10" ht="18.600000000000001" customHeight="1" x14ac:dyDescent="0.45"/>
    <row r="6" spans="1:10" ht="18.600000000000001" customHeight="1" x14ac:dyDescent="0.45">
      <c r="B6" s="12" t="s">
        <v>56</v>
      </c>
      <c r="C6" s="13" t="s">
        <v>216</v>
      </c>
      <c r="D6" s="163" t="s">
        <v>57</v>
      </c>
      <c r="E6" s="12" t="s">
        <v>58</v>
      </c>
      <c r="F6" s="12" t="s">
        <v>59</v>
      </c>
      <c r="G6" s="13" t="s">
        <v>60</v>
      </c>
    </row>
    <row r="7" spans="1:10" ht="18" customHeight="1" x14ac:dyDescent="0.45">
      <c r="B7" s="12" t="s">
        <v>10</v>
      </c>
      <c r="C7" s="13" t="s">
        <v>497</v>
      </c>
      <c r="D7" s="15" t="s">
        <v>496</v>
      </c>
      <c r="E7" s="17" t="s">
        <v>107</v>
      </c>
      <c r="F7" s="16"/>
      <c r="G7" s="87"/>
    </row>
    <row r="8" spans="1:10" ht="27" customHeight="1" x14ac:dyDescent="0.45">
      <c r="B8" s="12" t="s">
        <v>10</v>
      </c>
      <c r="C8" s="13" t="s">
        <v>502</v>
      </c>
      <c r="D8" s="162" t="s">
        <v>503</v>
      </c>
      <c r="E8" s="17" t="s">
        <v>107</v>
      </c>
      <c r="F8" s="16"/>
      <c r="G8" s="87"/>
    </row>
    <row r="9" spans="1:10" ht="18" customHeight="1" x14ac:dyDescent="0.45">
      <c r="B9" s="12" t="s">
        <v>10</v>
      </c>
      <c r="C9" s="13" t="s">
        <v>217</v>
      </c>
      <c r="D9" s="15" t="s">
        <v>219</v>
      </c>
      <c r="E9" s="17" t="s">
        <v>107</v>
      </c>
      <c r="F9" s="16"/>
      <c r="G9" s="87"/>
    </row>
    <row r="10" spans="1:10" ht="18" customHeight="1" x14ac:dyDescent="0.45">
      <c r="B10" s="12" t="s">
        <v>10</v>
      </c>
      <c r="C10" s="13" t="s">
        <v>218</v>
      </c>
      <c r="D10" s="15" t="s">
        <v>220</v>
      </c>
      <c r="E10" s="17" t="s">
        <v>107</v>
      </c>
      <c r="F10" s="16"/>
      <c r="G10" s="87"/>
    </row>
    <row r="11" spans="1:10" ht="18" customHeight="1" x14ac:dyDescent="0.45">
      <c r="B11" s="14" t="s">
        <v>61</v>
      </c>
      <c r="C11" s="13" t="s">
        <v>62</v>
      </c>
      <c r="D11" s="15" t="s">
        <v>63</v>
      </c>
      <c r="E11" s="15" t="s">
        <v>64</v>
      </c>
      <c r="F11" s="16"/>
      <c r="G11" s="87" t="s">
        <v>501</v>
      </c>
      <c r="I11" s="9" t="s">
        <v>53</v>
      </c>
      <c r="J11" s="8" t="s">
        <v>460</v>
      </c>
    </row>
    <row r="12" spans="1:10" ht="39.6" x14ac:dyDescent="0.45">
      <c r="B12" s="14" t="s">
        <v>65</v>
      </c>
      <c r="C12" s="13" t="s">
        <v>66</v>
      </c>
      <c r="D12" s="15" t="s">
        <v>51</v>
      </c>
      <c r="E12" s="15" t="s">
        <v>67</v>
      </c>
      <c r="F12" s="16"/>
      <c r="G12" s="87" t="s">
        <v>68</v>
      </c>
    </row>
    <row r="13" spans="1:10" ht="26.4" x14ac:dyDescent="0.45">
      <c r="B13" s="14" t="s">
        <v>69</v>
      </c>
      <c r="C13" s="13" t="s">
        <v>70</v>
      </c>
      <c r="D13" s="15" t="s">
        <v>51</v>
      </c>
      <c r="E13" s="15" t="s">
        <v>67</v>
      </c>
      <c r="F13" s="16"/>
      <c r="G13" s="87"/>
    </row>
    <row r="14" spans="1:10" ht="18" customHeight="1" x14ac:dyDescent="0.45">
      <c r="B14" s="14" t="s">
        <v>71</v>
      </c>
      <c r="C14" s="13" t="s">
        <v>72</v>
      </c>
      <c r="D14" s="15" t="s">
        <v>73</v>
      </c>
      <c r="E14" s="15" t="s">
        <v>64</v>
      </c>
      <c r="F14" s="16"/>
      <c r="G14" s="87"/>
    </row>
    <row r="15" spans="1:10" ht="18" customHeight="1" x14ac:dyDescent="0.45">
      <c r="B15" s="14" t="s">
        <v>74</v>
      </c>
      <c r="C15" s="13" t="s">
        <v>75</v>
      </c>
      <c r="D15" s="15" t="s">
        <v>51</v>
      </c>
      <c r="E15" s="15" t="s">
        <v>67</v>
      </c>
      <c r="F15" s="16"/>
      <c r="G15" s="87"/>
    </row>
    <row r="16" spans="1:10" ht="18" customHeight="1" x14ac:dyDescent="0.45">
      <c r="B16" s="14" t="s">
        <v>76</v>
      </c>
      <c r="C16" s="13" t="s">
        <v>77</v>
      </c>
      <c r="D16" s="15" t="s">
        <v>51</v>
      </c>
      <c r="E16" s="15" t="s">
        <v>67</v>
      </c>
      <c r="F16" s="16"/>
      <c r="G16" s="87"/>
    </row>
    <row r="17" spans="2:7" ht="18" customHeight="1" x14ac:dyDescent="0.45">
      <c r="B17" s="14" t="s">
        <v>78</v>
      </c>
      <c r="C17" s="13" t="s">
        <v>79</v>
      </c>
      <c r="D17" s="15" t="s">
        <v>80</v>
      </c>
      <c r="E17" s="17" t="s">
        <v>107</v>
      </c>
      <c r="F17" s="16"/>
      <c r="G17" s="87"/>
    </row>
    <row r="18" spans="2:7" ht="26.4" customHeight="1" x14ac:dyDescent="0.45">
      <c r="B18" s="14" t="s">
        <v>81</v>
      </c>
      <c r="C18" s="13" t="s">
        <v>82</v>
      </c>
      <c r="D18" s="15" t="s">
        <v>51</v>
      </c>
      <c r="E18" s="15" t="s">
        <v>83</v>
      </c>
      <c r="F18" s="16"/>
      <c r="G18" s="87"/>
    </row>
    <row r="19" spans="2:7" ht="26.4" x14ac:dyDescent="0.45">
      <c r="B19" s="14" t="s">
        <v>84</v>
      </c>
      <c r="C19" s="13" t="s">
        <v>85</v>
      </c>
      <c r="D19" s="15" t="s">
        <v>51</v>
      </c>
      <c r="E19" s="15" t="s">
        <v>67</v>
      </c>
      <c r="F19" s="16"/>
      <c r="G19" s="87"/>
    </row>
    <row r="20" spans="2:7" ht="24" x14ac:dyDescent="0.45">
      <c r="B20" s="12">
        <v>10</v>
      </c>
      <c r="C20" s="13" t="s">
        <v>86</v>
      </c>
      <c r="D20" s="15" t="s">
        <v>87</v>
      </c>
      <c r="E20" s="17" t="s">
        <v>107</v>
      </c>
      <c r="F20" s="16"/>
      <c r="G20" s="87" t="s">
        <v>495</v>
      </c>
    </row>
    <row r="21" spans="2:7" ht="18" customHeight="1" x14ac:dyDescent="0.45">
      <c r="B21" s="12">
        <v>11</v>
      </c>
      <c r="C21" s="13" t="s">
        <v>88</v>
      </c>
      <c r="D21" s="15" t="s">
        <v>89</v>
      </c>
      <c r="E21" s="161" t="s">
        <v>494</v>
      </c>
      <c r="F21" s="16"/>
      <c r="G21" s="87"/>
    </row>
    <row r="22" spans="2:7" ht="75" customHeight="1" x14ac:dyDescent="0.45">
      <c r="B22" s="12">
        <v>12</v>
      </c>
      <c r="C22" s="13" t="s">
        <v>90</v>
      </c>
      <c r="D22" s="15" t="s">
        <v>91</v>
      </c>
      <c r="E22" s="15" t="s">
        <v>64</v>
      </c>
      <c r="F22" s="16"/>
      <c r="G22" s="87" t="s">
        <v>92</v>
      </c>
    </row>
    <row r="23" spans="2:7" ht="18" customHeight="1" x14ac:dyDescent="0.45">
      <c r="B23" s="12">
        <v>13</v>
      </c>
      <c r="C23" s="13" t="s">
        <v>93</v>
      </c>
      <c r="D23" s="15" t="s">
        <v>51</v>
      </c>
      <c r="E23" s="15" t="s">
        <v>67</v>
      </c>
      <c r="F23" s="16"/>
      <c r="G23" s="87"/>
    </row>
    <row r="24" spans="2:7" ht="26.4" x14ac:dyDescent="0.45">
      <c r="B24" s="12">
        <v>14</v>
      </c>
      <c r="C24" s="13" t="s">
        <v>94</v>
      </c>
      <c r="D24" s="15"/>
      <c r="E24" s="15" t="s">
        <v>67</v>
      </c>
      <c r="F24" s="16"/>
      <c r="G24" s="87" t="s">
        <v>95</v>
      </c>
    </row>
    <row r="25" spans="2:7" ht="26.4" x14ac:dyDescent="0.45">
      <c r="B25" s="12">
        <v>15</v>
      </c>
      <c r="C25" s="13" t="s">
        <v>96</v>
      </c>
      <c r="D25" s="15" t="s">
        <v>51</v>
      </c>
      <c r="E25" s="15" t="s">
        <v>67</v>
      </c>
      <c r="F25" s="16"/>
      <c r="G25" s="87" t="s">
        <v>97</v>
      </c>
    </row>
    <row r="26" spans="2:7" ht="25.95" customHeight="1" x14ac:dyDescent="0.45">
      <c r="B26" s="12">
        <v>16</v>
      </c>
      <c r="C26" s="13" t="s">
        <v>98</v>
      </c>
      <c r="D26" s="15" t="s">
        <v>99</v>
      </c>
      <c r="E26" s="15" t="s">
        <v>67</v>
      </c>
      <c r="F26" s="16"/>
      <c r="G26" s="87" t="s">
        <v>100</v>
      </c>
    </row>
    <row r="27" spans="2:7" ht="36" x14ac:dyDescent="0.45">
      <c r="B27" s="12">
        <v>17</v>
      </c>
      <c r="C27" s="13" t="s">
        <v>101</v>
      </c>
      <c r="D27" s="15" t="s">
        <v>102</v>
      </c>
      <c r="E27" s="15" t="s">
        <v>67</v>
      </c>
      <c r="F27" s="16"/>
      <c r="G27" s="87" t="s">
        <v>103</v>
      </c>
    </row>
    <row r="28" spans="2:7" ht="26.4" customHeight="1" x14ac:dyDescent="0.45">
      <c r="B28" s="12">
        <v>18</v>
      </c>
      <c r="C28" s="13" t="s">
        <v>104</v>
      </c>
      <c r="D28" s="15" t="s">
        <v>89</v>
      </c>
      <c r="E28" s="15" t="s">
        <v>89</v>
      </c>
      <c r="F28" s="16"/>
      <c r="G28" s="87" t="s">
        <v>105</v>
      </c>
    </row>
    <row r="29" spans="2:7" ht="18" customHeight="1" x14ac:dyDescent="0.45">
      <c r="B29" s="18" t="s">
        <v>106</v>
      </c>
      <c r="D29" s="9"/>
      <c r="E29" s="9"/>
      <c r="F29" s="9"/>
      <c r="G29" s="10"/>
    </row>
    <row r="30" spans="2:7" ht="18" customHeight="1" x14ac:dyDescent="0.45"/>
  </sheetData>
  <sheetProtection sheet="1" formatCells="0"/>
  <mergeCells count="5">
    <mergeCell ref="A1:B1"/>
    <mergeCell ref="B3:C3"/>
    <mergeCell ref="D3:G3"/>
    <mergeCell ref="B4:C4"/>
    <mergeCell ref="D4:G4"/>
  </mergeCells>
  <phoneticPr fontId="21"/>
  <dataValidations count="1">
    <dataValidation type="list" allowBlank="1" showInputMessage="1" showErrorMessage="1" sqref="F7:F28">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sqref="A1:B1"/>
    </sheetView>
  </sheetViews>
  <sheetFormatPr defaultColWidth="8.69921875" defaultRowHeight="18" customHeight="1" x14ac:dyDescent="0.45"/>
  <cols>
    <col min="1" max="1" width="1.69921875" style="8" customWidth="1"/>
    <col min="2" max="2" width="8.69921875" style="8" customWidth="1"/>
    <col min="3" max="3" width="9.19921875" style="10" bestFit="1" customWidth="1"/>
    <col min="4" max="4" width="6.3984375" style="10" customWidth="1"/>
    <col min="5" max="5" width="7.5" style="10" customWidth="1"/>
    <col min="6" max="7" width="16.69921875" style="8" customWidth="1"/>
    <col min="8" max="8" width="8.59765625" style="8" customWidth="1"/>
    <col min="9" max="9" width="5" style="8" bestFit="1" customWidth="1"/>
    <col min="10" max="11" width="8.69921875" style="8" customWidth="1"/>
    <col min="12" max="12" width="31.5" style="11" customWidth="1"/>
    <col min="13" max="13" width="1.69921875" style="8" customWidth="1"/>
    <col min="14" max="16384" width="8.69921875" style="8"/>
  </cols>
  <sheetData>
    <row r="1" spans="1:19" ht="27" customHeight="1" thickBot="1" x14ac:dyDescent="0.5">
      <c r="A1" s="441" t="s">
        <v>108</v>
      </c>
      <c r="B1" s="442"/>
      <c r="C1" s="461" t="s">
        <v>109</v>
      </c>
      <c r="D1" s="462"/>
      <c r="E1" s="462"/>
      <c r="F1" s="462"/>
      <c r="G1" s="462"/>
      <c r="H1" s="462"/>
      <c r="I1" s="462"/>
      <c r="J1" s="462"/>
      <c r="K1" s="462"/>
      <c r="L1" s="463"/>
      <c r="N1" s="9" t="s">
        <v>53</v>
      </c>
      <c r="O1" s="8" t="s">
        <v>110</v>
      </c>
    </row>
    <row r="2" spans="1:19" ht="6" customHeight="1" thickBot="1" x14ac:dyDescent="0.5"/>
    <row r="3" spans="1:19" ht="21" customHeight="1" thickBot="1" x14ac:dyDescent="0.5">
      <c r="B3" s="116" t="s">
        <v>215</v>
      </c>
      <c r="C3" s="8"/>
      <c r="D3" s="8"/>
      <c r="E3" s="8"/>
      <c r="F3" s="8" t="s">
        <v>441</v>
      </c>
      <c r="G3" s="135">
        <f>MIN(ROUNDDOWN(SUM(K6:K7),0),ROUNDDOWN(SUM(K9:K11),0))</f>
        <v>0</v>
      </c>
      <c r="H3" s="8" t="s">
        <v>439</v>
      </c>
      <c r="L3" s="8"/>
      <c r="N3" s="9" t="s">
        <v>452</v>
      </c>
      <c r="O3" s="8" t="s">
        <v>451</v>
      </c>
    </row>
    <row r="4" spans="1:19" ht="6" customHeight="1" x14ac:dyDescent="0.45">
      <c r="C4" s="8"/>
      <c r="D4" s="8"/>
      <c r="E4" s="8"/>
      <c r="G4" s="115"/>
      <c r="L4" s="8"/>
    </row>
    <row r="5" spans="1:19" ht="18" customHeight="1" thickBot="1" x14ac:dyDescent="0.5">
      <c r="B5" s="100" t="s">
        <v>56</v>
      </c>
      <c r="C5" s="467" t="s">
        <v>111</v>
      </c>
      <c r="D5" s="468"/>
      <c r="E5" s="469"/>
      <c r="F5" s="100" t="s">
        <v>112</v>
      </c>
      <c r="G5" s="100" t="s">
        <v>113</v>
      </c>
      <c r="H5" s="465" t="s">
        <v>114</v>
      </c>
      <c r="I5" s="466"/>
      <c r="J5" s="101" t="s">
        <v>115</v>
      </c>
      <c r="K5" s="101" t="s">
        <v>50</v>
      </c>
      <c r="L5" s="101" t="s">
        <v>116</v>
      </c>
      <c r="N5" s="9" t="s">
        <v>53</v>
      </c>
      <c r="O5" s="8" t="s">
        <v>461</v>
      </c>
    </row>
    <row r="6" spans="1:19" ht="16.2" customHeight="1" x14ac:dyDescent="0.45">
      <c r="B6" s="112"/>
      <c r="C6" s="449" t="s">
        <v>419</v>
      </c>
      <c r="D6" s="450"/>
      <c r="E6" s="451"/>
      <c r="F6" s="104"/>
      <c r="G6" s="104"/>
      <c r="H6" s="123"/>
      <c r="I6" s="126" t="s">
        <v>437</v>
      </c>
      <c r="J6" s="118"/>
      <c r="K6" s="190">
        <f>H6*J6/1000</f>
        <v>0</v>
      </c>
      <c r="L6" s="105"/>
      <c r="O6" s="8" t="s">
        <v>117</v>
      </c>
    </row>
    <row r="7" spans="1:19" ht="16.2" customHeight="1" x14ac:dyDescent="0.45">
      <c r="B7" s="113"/>
      <c r="C7" s="452"/>
      <c r="D7" s="453"/>
      <c r="E7" s="454"/>
      <c r="F7" s="84"/>
      <c r="G7" s="84"/>
      <c r="H7" s="122"/>
      <c r="I7" s="127" t="s">
        <v>435</v>
      </c>
      <c r="J7" s="119"/>
      <c r="K7" s="191">
        <f>H7*J7/1000</f>
        <v>0</v>
      </c>
      <c r="L7" s="111"/>
    </row>
    <row r="8" spans="1:19" ht="16.2" customHeight="1" thickBot="1" x14ac:dyDescent="0.5">
      <c r="B8" s="110"/>
      <c r="C8" s="136" t="s">
        <v>453</v>
      </c>
      <c r="D8" s="137">
        <f>ROUNDDOWN(SUM(K6:K8),0)</f>
        <v>0</v>
      </c>
      <c r="E8" s="138" t="s">
        <v>438</v>
      </c>
      <c r="F8" s="108"/>
      <c r="G8" s="108"/>
      <c r="H8" s="124"/>
      <c r="I8" s="128" t="s">
        <v>435</v>
      </c>
      <c r="J8" s="120"/>
      <c r="K8" s="192">
        <f>H8*J8/1000</f>
        <v>0</v>
      </c>
      <c r="L8" s="109"/>
    </row>
    <row r="9" spans="1:19" ht="16.2" customHeight="1" x14ac:dyDescent="0.45">
      <c r="B9" s="112"/>
      <c r="C9" s="449" t="s">
        <v>420</v>
      </c>
      <c r="D9" s="450"/>
      <c r="E9" s="451"/>
      <c r="F9" s="104"/>
      <c r="G9" s="104"/>
      <c r="H9" s="187"/>
      <c r="I9" s="126" t="s">
        <v>49</v>
      </c>
      <c r="J9" s="118"/>
      <c r="K9" s="190">
        <f>H9*J9</f>
        <v>0</v>
      </c>
      <c r="L9" s="105"/>
    </row>
    <row r="10" spans="1:19" ht="16.2" customHeight="1" x14ac:dyDescent="0.45">
      <c r="B10" s="113"/>
      <c r="C10" s="452"/>
      <c r="D10" s="453"/>
      <c r="E10" s="454"/>
      <c r="F10" s="84"/>
      <c r="G10" s="84"/>
      <c r="H10" s="188"/>
      <c r="I10" s="127" t="s">
        <v>439</v>
      </c>
      <c r="J10" s="119"/>
      <c r="K10" s="191">
        <f>H10*J10</f>
        <v>0</v>
      </c>
      <c r="L10" s="111"/>
    </row>
    <row r="11" spans="1:19" ht="16.2" customHeight="1" thickBot="1" x14ac:dyDescent="0.5">
      <c r="B11" s="110"/>
      <c r="C11" s="136" t="s">
        <v>453</v>
      </c>
      <c r="D11" s="139">
        <f>ROUNDDOWN(SUM(K9:K11),0)</f>
        <v>0</v>
      </c>
      <c r="E11" s="138" t="s">
        <v>438</v>
      </c>
      <c r="F11" s="108"/>
      <c r="G11" s="108"/>
      <c r="H11" s="189"/>
      <c r="I11" s="128" t="s">
        <v>439</v>
      </c>
      <c r="J11" s="120"/>
      <c r="K11" s="192">
        <f>H11*J11</f>
        <v>0</v>
      </c>
      <c r="L11" s="109"/>
      <c r="Q11" s="97"/>
      <c r="R11" s="23"/>
      <c r="S11" s="98"/>
    </row>
    <row r="12" spans="1:19" ht="16.2" customHeight="1" x14ac:dyDescent="0.45">
      <c r="B12" s="102"/>
      <c r="C12" s="455"/>
      <c r="D12" s="456"/>
      <c r="E12" s="457"/>
      <c r="F12" s="102"/>
      <c r="G12" s="102"/>
      <c r="H12" s="125"/>
      <c r="I12" s="102"/>
      <c r="J12" s="121"/>
      <c r="K12" s="103" t="s">
        <v>440</v>
      </c>
      <c r="L12" s="102"/>
      <c r="Q12" s="97"/>
      <c r="R12" s="23"/>
      <c r="S12" s="133"/>
    </row>
    <row r="13" spans="1:19" ht="16.2" customHeight="1" x14ac:dyDescent="0.45">
      <c r="B13" s="84"/>
      <c r="C13" s="458"/>
      <c r="D13" s="459"/>
      <c r="E13" s="460"/>
      <c r="F13" s="84"/>
      <c r="G13" s="84"/>
      <c r="H13" s="122"/>
      <c r="I13" s="84"/>
      <c r="J13" s="119"/>
      <c r="K13" s="99" t="s">
        <v>440</v>
      </c>
      <c r="L13" s="84"/>
      <c r="Q13" s="97"/>
      <c r="R13" s="23"/>
      <c r="S13" s="98"/>
    </row>
    <row r="14" spans="1:19" ht="16.2" customHeight="1" x14ac:dyDescent="0.45">
      <c r="B14" s="84"/>
      <c r="C14" s="458"/>
      <c r="D14" s="459"/>
      <c r="E14" s="460"/>
      <c r="F14" s="84"/>
      <c r="G14" s="84"/>
      <c r="H14" s="122"/>
      <c r="I14" s="84"/>
      <c r="J14" s="119"/>
      <c r="K14" s="99" t="s">
        <v>440</v>
      </c>
      <c r="L14" s="84"/>
    </row>
    <row r="15" spans="1:19" ht="16.2" customHeight="1" x14ac:dyDescent="0.45">
      <c r="B15" s="84"/>
      <c r="C15" s="458"/>
      <c r="D15" s="459"/>
      <c r="E15" s="460"/>
      <c r="F15" s="84"/>
      <c r="G15" s="84"/>
      <c r="H15" s="122"/>
      <c r="I15" s="84"/>
      <c r="J15" s="119"/>
      <c r="K15" s="99" t="s">
        <v>440</v>
      </c>
      <c r="L15" s="84"/>
    </row>
    <row r="16" spans="1:19" ht="16.2" customHeight="1" x14ac:dyDescent="0.45">
      <c r="B16" s="84"/>
      <c r="C16" s="458"/>
      <c r="D16" s="459"/>
      <c r="E16" s="460"/>
      <c r="F16" s="84"/>
      <c r="G16" s="84"/>
      <c r="H16" s="122"/>
      <c r="I16" s="84"/>
      <c r="J16" s="119"/>
      <c r="K16" s="99" t="s">
        <v>440</v>
      </c>
      <c r="L16" s="84"/>
    </row>
    <row r="17" spans="2:15" ht="16.2" customHeight="1" x14ac:dyDescent="0.45">
      <c r="B17" s="84"/>
      <c r="C17" s="458"/>
      <c r="D17" s="459"/>
      <c r="E17" s="460"/>
      <c r="F17" s="84"/>
      <c r="G17" s="84"/>
      <c r="H17" s="122"/>
      <c r="I17" s="84"/>
      <c r="J17" s="119"/>
      <c r="K17" s="99" t="s">
        <v>440</v>
      </c>
      <c r="L17" s="84"/>
    </row>
    <row r="18" spans="2:15" ht="16.2" customHeight="1" x14ac:dyDescent="0.45">
      <c r="B18" s="84"/>
      <c r="C18" s="458"/>
      <c r="D18" s="459"/>
      <c r="E18" s="460"/>
      <c r="F18" s="84"/>
      <c r="G18" s="84"/>
      <c r="H18" s="122"/>
      <c r="I18" s="84"/>
      <c r="J18" s="119"/>
      <c r="K18" s="99" t="s">
        <v>440</v>
      </c>
      <c r="L18" s="84"/>
    </row>
    <row r="19" spans="2:15" ht="16.2" customHeight="1" x14ac:dyDescent="0.45">
      <c r="B19" s="84"/>
      <c r="C19" s="458"/>
      <c r="D19" s="459"/>
      <c r="E19" s="460"/>
      <c r="F19" s="84"/>
      <c r="G19" s="84"/>
      <c r="H19" s="122"/>
      <c r="I19" s="84"/>
      <c r="J19" s="119"/>
      <c r="K19" s="99" t="s">
        <v>440</v>
      </c>
      <c r="L19" s="84"/>
    </row>
    <row r="20" spans="2:15" ht="6" customHeight="1" thickBot="1" x14ac:dyDescent="0.5">
      <c r="C20" s="8"/>
      <c r="D20" s="8"/>
      <c r="E20" s="8"/>
      <c r="L20" s="8"/>
    </row>
    <row r="21" spans="2:15" ht="21" customHeight="1" thickBot="1" x14ac:dyDescent="0.5">
      <c r="B21" s="116" t="s">
        <v>444</v>
      </c>
      <c r="C21" s="8"/>
      <c r="D21" s="8"/>
      <c r="E21" s="8"/>
      <c r="F21" s="8" t="s">
        <v>445</v>
      </c>
      <c r="G21" s="140">
        <f>ROUNDDOWN(SUM(K24:K25),1)</f>
        <v>0</v>
      </c>
      <c r="H21" s="8" t="s">
        <v>462</v>
      </c>
      <c r="K21" s="150">
        <f>ROUNDDOWN(G3*8*IF(G3&lt;50,0.145,IF(G3&lt;250,0.149,IF(G3&lt;1000,0.153,IF(G3&lt;2000,0.156,0.165)))),1)</f>
        <v>0</v>
      </c>
      <c r="L21" s="8" t="s">
        <v>463</v>
      </c>
      <c r="N21" s="9" t="s">
        <v>53</v>
      </c>
      <c r="O21" s="8" t="s">
        <v>456</v>
      </c>
    </row>
    <row r="22" spans="2:15" ht="6" customHeight="1" x14ac:dyDescent="0.45">
      <c r="C22" s="8"/>
      <c r="D22" s="8"/>
      <c r="E22" s="8"/>
      <c r="L22" s="8"/>
    </row>
    <row r="23" spans="2:15" ht="18" customHeight="1" thickBot="1" x14ac:dyDescent="0.5">
      <c r="B23" s="100" t="s">
        <v>56</v>
      </c>
      <c r="C23" s="467" t="s">
        <v>111</v>
      </c>
      <c r="D23" s="468"/>
      <c r="E23" s="469"/>
      <c r="F23" s="100" t="s">
        <v>112</v>
      </c>
      <c r="G23" s="100" t="s">
        <v>113</v>
      </c>
      <c r="H23" s="100" t="s">
        <v>114</v>
      </c>
      <c r="I23" s="100"/>
      <c r="J23" s="101" t="s">
        <v>115</v>
      </c>
      <c r="K23" s="101" t="s">
        <v>442</v>
      </c>
      <c r="L23" s="101" t="s">
        <v>116</v>
      </c>
      <c r="N23" s="9" t="s">
        <v>53</v>
      </c>
      <c r="O23" s="8" t="s">
        <v>461</v>
      </c>
    </row>
    <row r="24" spans="2:15" ht="16.2" customHeight="1" x14ac:dyDescent="0.45">
      <c r="B24" s="112"/>
      <c r="C24" s="449" t="s">
        <v>25</v>
      </c>
      <c r="D24" s="450"/>
      <c r="E24" s="451"/>
      <c r="F24" s="104"/>
      <c r="G24" s="104"/>
      <c r="H24" s="151"/>
      <c r="I24" s="126" t="s">
        <v>433</v>
      </c>
      <c r="J24" s="118"/>
      <c r="K24" s="185">
        <f>H24*J24</f>
        <v>0</v>
      </c>
      <c r="L24" s="105"/>
      <c r="O24" s="8" t="s">
        <v>117</v>
      </c>
    </row>
    <row r="25" spans="2:15" ht="16.2" customHeight="1" thickBot="1" x14ac:dyDescent="0.5">
      <c r="B25" s="114"/>
      <c r="C25" s="141" t="s">
        <v>454</v>
      </c>
      <c r="D25" s="142">
        <f>ROUNDDOWN(SUM(K24:K25),1)</f>
        <v>0</v>
      </c>
      <c r="E25" s="143" t="s">
        <v>446</v>
      </c>
      <c r="F25" s="106"/>
      <c r="G25" s="106"/>
      <c r="H25" s="152"/>
      <c r="I25" s="129" t="s">
        <v>443</v>
      </c>
      <c r="J25" s="132"/>
      <c r="K25" s="186">
        <f>H25*J25</f>
        <v>0</v>
      </c>
      <c r="L25" s="107"/>
    </row>
    <row r="26" spans="2:15" ht="16.2" customHeight="1" x14ac:dyDescent="0.45">
      <c r="B26" s="102"/>
      <c r="C26" s="455"/>
      <c r="D26" s="456"/>
      <c r="E26" s="457"/>
      <c r="F26" s="102"/>
      <c r="G26" s="102"/>
      <c r="H26" s="130"/>
      <c r="I26" s="102"/>
      <c r="J26" s="121"/>
      <c r="K26" s="134" t="s">
        <v>440</v>
      </c>
      <c r="L26" s="102"/>
    </row>
    <row r="27" spans="2:15" ht="16.2" customHeight="1" x14ac:dyDescent="0.45">
      <c r="B27" s="84"/>
      <c r="C27" s="458"/>
      <c r="D27" s="459"/>
      <c r="E27" s="460"/>
      <c r="F27" s="84"/>
      <c r="G27" s="84"/>
      <c r="H27" s="131"/>
      <c r="I27" s="84"/>
      <c r="J27" s="119"/>
      <c r="K27" s="134" t="s">
        <v>440</v>
      </c>
      <c r="L27" s="84"/>
    </row>
    <row r="28" spans="2:15" ht="16.2" customHeight="1" x14ac:dyDescent="0.45">
      <c r="B28" s="84"/>
      <c r="C28" s="458"/>
      <c r="D28" s="459"/>
      <c r="E28" s="460"/>
      <c r="F28" s="84"/>
      <c r="G28" s="84"/>
      <c r="H28" s="131"/>
      <c r="I28" s="84"/>
      <c r="J28" s="119"/>
      <c r="K28" s="134" t="s">
        <v>440</v>
      </c>
      <c r="L28" s="84"/>
    </row>
    <row r="29" spans="2:15" ht="16.2" customHeight="1" x14ac:dyDescent="0.45">
      <c r="B29" s="84"/>
      <c r="C29" s="458"/>
      <c r="D29" s="459"/>
      <c r="E29" s="460"/>
      <c r="F29" s="84"/>
      <c r="G29" s="84"/>
      <c r="H29" s="131"/>
      <c r="I29" s="84"/>
      <c r="J29" s="119"/>
      <c r="K29" s="134" t="s">
        <v>440</v>
      </c>
      <c r="L29" s="84"/>
    </row>
    <row r="30" spans="2:15" ht="16.2" customHeight="1" x14ac:dyDescent="0.45">
      <c r="B30" s="84"/>
      <c r="C30" s="458"/>
      <c r="D30" s="459"/>
      <c r="E30" s="460"/>
      <c r="F30" s="84"/>
      <c r="G30" s="84"/>
      <c r="H30" s="131"/>
      <c r="I30" s="84"/>
      <c r="J30" s="119"/>
      <c r="K30" s="134" t="s">
        <v>440</v>
      </c>
      <c r="L30" s="84"/>
    </row>
    <row r="31" spans="2:15" ht="6" customHeight="1" x14ac:dyDescent="0.45">
      <c r="B31" s="464"/>
      <c r="C31" s="464"/>
      <c r="D31" s="464"/>
      <c r="E31" s="464"/>
      <c r="F31" s="464"/>
      <c r="G31" s="464"/>
      <c r="H31" s="464"/>
      <c r="I31" s="464"/>
      <c r="J31" s="464"/>
      <c r="K31" s="464"/>
      <c r="L31" s="464"/>
    </row>
    <row r="32" spans="2:15" ht="27" customHeight="1" x14ac:dyDescent="0.45">
      <c r="B32" s="448" t="s">
        <v>524</v>
      </c>
      <c r="C32" s="448"/>
      <c r="D32" s="448"/>
      <c r="E32" s="448"/>
      <c r="F32" s="448"/>
      <c r="G32" s="448"/>
      <c r="H32" s="448"/>
      <c r="I32" s="448"/>
      <c r="J32" s="448"/>
      <c r="K32" s="448"/>
      <c r="L32" s="448"/>
    </row>
    <row r="33" spans="2:2" ht="16.95" customHeight="1" x14ac:dyDescent="0.45">
      <c r="B33" s="8" t="s">
        <v>118</v>
      </c>
    </row>
  </sheetData>
  <sheetProtection sheet="1" formatCells="0"/>
  <mergeCells count="23">
    <mergeCell ref="A1:B1"/>
    <mergeCell ref="C1:L1"/>
    <mergeCell ref="B31:L31"/>
    <mergeCell ref="H5:I5"/>
    <mergeCell ref="C5:E5"/>
    <mergeCell ref="C24:E24"/>
    <mergeCell ref="C26:E26"/>
    <mergeCell ref="C30:E30"/>
    <mergeCell ref="C27:E27"/>
    <mergeCell ref="C28:E28"/>
    <mergeCell ref="C29:E29"/>
    <mergeCell ref="C23:E23"/>
    <mergeCell ref="B32:L32"/>
    <mergeCell ref="C6:E7"/>
    <mergeCell ref="C9:E10"/>
    <mergeCell ref="C12:E12"/>
    <mergeCell ref="C13:E13"/>
    <mergeCell ref="C14:E14"/>
    <mergeCell ref="C15:E15"/>
    <mergeCell ref="C16:E16"/>
    <mergeCell ref="C17:E17"/>
    <mergeCell ref="C18:E18"/>
    <mergeCell ref="C19:E19"/>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zoomScale="80" zoomScaleNormal="100" zoomScaleSheetLayoutView="80" workbookViewId="0">
      <selection sqref="A1:B1"/>
    </sheetView>
  </sheetViews>
  <sheetFormatPr defaultColWidth="8.69921875" defaultRowHeight="18" x14ac:dyDescent="0.45"/>
  <cols>
    <col min="1" max="1" width="0.8984375" style="8" customWidth="1"/>
    <col min="2" max="2" width="8.69921875" style="8"/>
    <col min="3" max="3" width="15.69921875" style="8" customWidth="1"/>
    <col min="4" max="4" width="8.69921875" style="8"/>
    <col min="5" max="5" width="4.19921875" style="8" bestFit="1" customWidth="1"/>
    <col min="6" max="6" width="11.19921875" style="8" customWidth="1"/>
    <col min="7" max="7" width="28.09765625" style="8" customWidth="1"/>
    <col min="8" max="8" width="0.8984375" style="8" customWidth="1"/>
    <col min="9" max="9" width="8.69921875" style="20"/>
    <col min="10" max="11" width="8.69921875" style="21"/>
  </cols>
  <sheetData>
    <row r="1" spans="1:12" s="22" customFormat="1" ht="27" customHeight="1" thickBot="1" x14ac:dyDescent="0.5">
      <c r="A1" s="441" t="s">
        <v>119</v>
      </c>
      <c r="B1" s="442"/>
      <c r="C1" s="461" t="s">
        <v>120</v>
      </c>
      <c r="D1" s="462"/>
      <c r="E1" s="462"/>
      <c r="F1" s="462"/>
      <c r="G1" s="463"/>
      <c r="H1" s="19"/>
      <c r="I1" s="20" t="s">
        <v>53</v>
      </c>
      <c r="J1" s="21" t="s">
        <v>121</v>
      </c>
    </row>
    <row r="2" spans="1:12" x14ac:dyDescent="0.45">
      <c r="A2" s="23"/>
      <c r="B2" s="23"/>
    </row>
    <row r="3" spans="1:12" ht="18.600000000000001" thickBot="1" x14ac:dyDescent="0.5">
      <c r="A3" s="23"/>
      <c r="B3" s="24" t="s">
        <v>122</v>
      </c>
    </row>
    <row r="4" spans="1:12" ht="18.600000000000001" thickBot="1" x14ac:dyDescent="0.5">
      <c r="A4" s="23"/>
      <c r="B4" s="24"/>
      <c r="C4" s="28">
        <f>添付2!G3</f>
        <v>0</v>
      </c>
      <c r="D4" s="8" t="s">
        <v>49</v>
      </c>
      <c r="I4" s="20" t="s">
        <v>53</v>
      </c>
      <c r="J4" s="21" t="s">
        <v>411</v>
      </c>
    </row>
    <row r="5" spans="1:12" x14ac:dyDescent="0.45">
      <c r="A5" s="23"/>
      <c r="B5" s="23"/>
      <c r="C5" s="26"/>
      <c r="D5" s="27"/>
    </row>
    <row r="6" spans="1:12" x14ac:dyDescent="0.45">
      <c r="A6" s="8" t="s">
        <v>123</v>
      </c>
      <c r="L6" s="21"/>
    </row>
    <row r="7" spans="1:12" ht="18.600000000000001" thickBot="1" x14ac:dyDescent="0.5">
      <c r="B7" s="24" t="s">
        <v>124</v>
      </c>
      <c r="L7" s="21"/>
    </row>
    <row r="8" spans="1:12" ht="18.600000000000001" thickBot="1" x14ac:dyDescent="0.5">
      <c r="C8" s="28">
        <f>SUM(C11:C22)</f>
        <v>0</v>
      </c>
      <c r="D8" s="8" t="s">
        <v>125</v>
      </c>
      <c r="E8" s="9" t="s">
        <v>126</v>
      </c>
      <c r="F8" s="29" t="s">
        <v>127</v>
      </c>
      <c r="I8" s="20" t="s">
        <v>53</v>
      </c>
      <c r="J8" s="21" t="s">
        <v>128</v>
      </c>
      <c r="L8" s="21"/>
    </row>
    <row r="9" spans="1:12" x14ac:dyDescent="0.45">
      <c r="L9" s="21"/>
    </row>
    <row r="10" spans="1:12" ht="18.600000000000001" thickBot="1" x14ac:dyDescent="0.5">
      <c r="B10" s="24" t="s">
        <v>129</v>
      </c>
      <c r="L10" s="21"/>
    </row>
    <row r="11" spans="1:12" ht="18.600000000000001" thickBot="1" x14ac:dyDescent="0.5">
      <c r="B11" s="30" t="s">
        <v>130</v>
      </c>
      <c r="C11" s="25"/>
      <c r="D11" s="8" t="s">
        <v>131</v>
      </c>
      <c r="I11" s="20" t="s">
        <v>53</v>
      </c>
      <c r="J11" s="21" t="s">
        <v>132</v>
      </c>
      <c r="L11" s="21"/>
    </row>
    <row r="12" spans="1:12" ht="18.600000000000001" thickBot="1" x14ac:dyDescent="0.5">
      <c r="B12" s="30" t="s">
        <v>133</v>
      </c>
      <c r="C12" s="25"/>
      <c r="D12" s="8" t="s">
        <v>131</v>
      </c>
      <c r="L12" s="21"/>
    </row>
    <row r="13" spans="1:12" ht="18.600000000000001" thickBot="1" x14ac:dyDescent="0.5">
      <c r="B13" s="30" t="s">
        <v>134</v>
      </c>
      <c r="C13" s="25"/>
      <c r="D13" s="8" t="s">
        <v>131</v>
      </c>
    </row>
    <row r="14" spans="1:12" ht="18.600000000000001" thickBot="1" x14ac:dyDescent="0.5">
      <c r="B14" s="30" t="s">
        <v>135</v>
      </c>
      <c r="C14" s="25"/>
      <c r="D14" s="8" t="s">
        <v>131</v>
      </c>
    </row>
    <row r="15" spans="1:12" ht="18.600000000000001" thickBot="1" x14ac:dyDescent="0.5">
      <c r="B15" s="30" t="s">
        <v>136</v>
      </c>
      <c r="C15" s="25"/>
      <c r="D15" s="8" t="s">
        <v>131</v>
      </c>
    </row>
    <row r="16" spans="1:12" ht="18.600000000000001" thickBot="1" x14ac:dyDescent="0.5">
      <c r="B16" s="30" t="s">
        <v>137</v>
      </c>
      <c r="C16" s="25"/>
      <c r="D16" s="8" t="s">
        <v>131</v>
      </c>
      <c r="E16" s="10"/>
    </row>
    <row r="17" spans="1:10" ht="18.600000000000001" thickBot="1" x14ac:dyDescent="0.5">
      <c r="B17" s="30" t="s">
        <v>138</v>
      </c>
      <c r="C17" s="25"/>
      <c r="D17" s="8" t="s">
        <v>131</v>
      </c>
    </row>
    <row r="18" spans="1:10" ht="18.600000000000001" thickBot="1" x14ac:dyDescent="0.5">
      <c r="B18" s="30" t="s">
        <v>139</v>
      </c>
      <c r="C18" s="25"/>
      <c r="D18" s="8" t="s">
        <v>131</v>
      </c>
    </row>
    <row r="19" spans="1:10" ht="18.600000000000001" thickBot="1" x14ac:dyDescent="0.5">
      <c r="B19" s="30" t="s">
        <v>140</v>
      </c>
      <c r="C19" s="25"/>
      <c r="D19" s="8" t="s">
        <v>131</v>
      </c>
    </row>
    <row r="20" spans="1:10" ht="18.600000000000001" thickBot="1" x14ac:dyDescent="0.5">
      <c r="B20" s="30" t="s">
        <v>141</v>
      </c>
      <c r="C20" s="25"/>
      <c r="D20" s="8" t="s">
        <v>131</v>
      </c>
    </row>
    <row r="21" spans="1:10" ht="18.600000000000001" thickBot="1" x14ac:dyDescent="0.5">
      <c r="B21" s="30" t="s">
        <v>142</v>
      </c>
      <c r="C21" s="25"/>
      <c r="D21" s="8" t="s">
        <v>131</v>
      </c>
    </row>
    <row r="22" spans="1:10" ht="18.600000000000001" thickBot="1" x14ac:dyDescent="0.5">
      <c r="B22" s="30" t="s">
        <v>143</v>
      </c>
      <c r="C22" s="25"/>
      <c r="D22" s="8" t="s">
        <v>131</v>
      </c>
    </row>
    <row r="23" spans="1:10" s="21" customFormat="1" ht="19.2" customHeight="1" x14ac:dyDescent="0.45">
      <c r="A23" s="8"/>
      <c r="B23" s="8"/>
      <c r="C23" s="8"/>
      <c r="D23" s="8"/>
      <c r="E23" s="8"/>
      <c r="F23" s="8"/>
      <c r="G23" s="8"/>
      <c r="H23" s="8"/>
      <c r="I23" s="20"/>
    </row>
    <row r="24" spans="1:10" s="21" customFormat="1" ht="19.2" customHeight="1" thickBot="1" x14ac:dyDescent="0.5">
      <c r="A24" s="8" t="s">
        <v>144</v>
      </c>
      <c r="B24" s="8"/>
      <c r="C24" s="8"/>
      <c r="D24" s="8"/>
      <c r="E24" s="8"/>
      <c r="F24" s="8"/>
      <c r="G24" s="8"/>
      <c r="H24" s="8"/>
      <c r="I24" s="20"/>
    </row>
    <row r="25" spans="1:10" s="21" customFormat="1" ht="19.2" customHeight="1" thickBot="1" x14ac:dyDescent="0.5">
      <c r="A25" s="8"/>
      <c r="B25" s="8"/>
      <c r="C25" s="25"/>
      <c r="D25" s="8" t="s">
        <v>125</v>
      </c>
      <c r="E25" s="9" t="s">
        <v>126</v>
      </c>
      <c r="F25" s="29" t="s">
        <v>145</v>
      </c>
      <c r="G25" s="8"/>
      <c r="H25" s="8"/>
      <c r="I25" s="20"/>
    </row>
    <row r="26" spans="1:10" s="21" customFormat="1" ht="19.2" customHeight="1" x14ac:dyDescent="0.45">
      <c r="A26" s="8"/>
      <c r="B26" s="8"/>
      <c r="C26" s="8"/>
      <c r="D26" s="8"/>
      <c r="E26" s="8"/>
      <c r="F26" s="8"/>
      <c r="G26" s="8"/>
      <c r="H26" s="8"/>
      <c r="I26" s="20"/>
    </row>
    <row r="27" spans="1:10" s="21" customFormat="1" ht="19.2" customHeight="1" thickBot="1" x14ac:dyDescent="0.5">
      <c r="A27" s="8" t="s">
        <v>146</v>
      </c>
      <c r="B27" s="8"/>
      <c r="C27" s="8"/>
      <c r="D27" s="8"/>
      <c r="E27" s="8"/>
      <c r="F27" s="8"/>
      <c r="G27" s="8"/>
      <c r="H27" s="8"/>
      <c r="I27" s="20"/>
    </row>
    <row r="28" spans="1:10" s="21" customFormat="1" ht="19.2" customHeight="1" thickBot="1" x14ac:dyDescent="0.5">
      <c r="A28" s="8"/>
      <c r="B28" s="8"/>
      <c r="C28" s="25"/>
      <c r="D28" s="8" t="s">
        <v>125</v>
      </c>
      <c r="E28" s="8"/>
      <c r="F28" s="8"/>
      <c r="G28" s="8"/>
      <c r="H28" s="8"/>
      <c r="I28" s="20"/>
    </row>
    <row r="29" spans="1:10" s="21" customFormat="1" ht="19.2" customHeight="1" x14ac:dyDescent="0.45">
      <c r="A29" s="8"/>
      <c r="B29" s="8"/>
      <c r="C29" s="8"/>
      <c r="D29" s="8"/>
      <c r="E29" s="8"/>
      <c r="F29" s="8"/>
      <c r="G29" s="8"/>
      <c r="H29" s="8"/>
      <c r="I29" s="20"/>
    </row>
    <row r="30" spans="1:10" ht="18.600000000000001" thickBot="1" x14ac:dyDescent="0.5">
      <c r="A30" s="8" t="s">
        <v>147</v>
      </c>
    </row>
    <row r="31" spans="1:10" ht="18.600000000000001" thickBot="1" x14ac:dyDescent="0.5">
      <c r="C31" s="28">
        <f>C8-C25</f>
        <v>0</v>
      </c>
      <c r="E31" s="9" t="s">
        <v>126</v>
      </c>
      <c r="F31" s="29" t="s">
        <v>148</v>
      </c>
      <c r="I31" s="20" t="s">
        <v>53</v>
      </c>
      <c r="J31" s="21" t="s">
        <v>128</v>
      </c>
    </row>
    <row r="32" spans="1:10" ht="18.600000000000001" thickBot="1" x14ac:dyDescent="0.5">
      <c r="B32" s="8" t="s">
        <v>149</v>
      </c>
      <c r="C32" s="9"/>
    </row>
    <row r="33" spans="1:10" ht="18.600000000000001" thickBot="1" x14ac:dyDescent="0.5">
      <c r="C33" s="31" t="str">
        <f>IF(C8-C25&gt;=0,"適合","不適合")</f>
        <v>適合</v>
      </c>
      <c r="I33" s="20" t="s">
        <v>53</v>
      </c>
      <c r="J33" s="21" t="s">
        <v>128</v>
      </c>
    </row>
    <row r="35" spans="1:10" ht="18.600000000000001" thickBot="1" x14ac:dyDescent="0.5">
      <c r="A35" s="23" t="s">
        <v>150</v>
      </c>
    </row>
    <row r="36" spans="1:10" ht="18.600000000000001" thickBot="1" x14ac:dyDescent="0.5">
      <c r="C36" s="25"/>
      <c r="D36" s="8" t="s">
        <v>125</v>
      </c>
    </row>
  </sheetData>
  <sheetProtection sheet="1" formatCells="0"/>
  <mergeCells count="2">
    <mergeCell ref="A1:B1"/>
    <mergeCell ref="C1:G1"/>
  </mergeCells>
  <phoneticPr fontId="21"/>
  <conditionalFormatting sqref="C4">
    <cfRule type="containsBlanks" dxfId="31"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6"/>
  <sheetViews>
    <sheetView showGridLines="0" view="pageBreakPreview" zoomScale="80" zoomScaleNormal="100" zoomScaleSheetLayoutView="80" workbookViewId="0">
      <selection sqref="A1:B1"/>
    </sheetView>
  </sheetViews>
  <sheetFormatPr defaultColWidth="8.69921875" defaultRowHeight="18" x14ac:dyDescent="0.45"/>
  <cols>
    <col min="1" max="1" width="0.8984375" style="8" customWidth="1"/>
    <col min="2" max="2" width="7.69921875" style="8" customWidth="1"/>
    <col min="3" max="3" width="17.69921875" style="8" customWidth="1"/>
    <col min="4" max="4" width="8.8984375" style="8" bestFit="1" customWidth="1"/>
    <col min="5" max="5" width="5.8984375" style="8" customWidth="1"/>
    <col min="6" max="6" width="8.8984375" style="8" bestFit="1" customWidth="1"/>
    <col min="7" max="7" width="10.69921875" style="8" bestFit="1" customWidth="1"/>
    <col min="8" max="8" width="16.59765625" style="8" customWidth="1"/>
    <col min="9" max="9" width="0.8984375" style="8" customWidth="1"/>
    <col min="10" max="10" width="8.69921875" style="20" customWidth="1"/>
    <col min="11" max="11" width="10.69921875" style="21"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2" customFormat="1" ht="27" customHeight="1" thickBot="1" x14ac:dyDescent="0.5">
      <c r="A1" s="441" t="s">
        <v>151</v>
      </c>
      <c r="B1" s="442"/>
      <c r="C1" s="461" t="s">
        <v>152</v>
      </c>
      <c r="D1" s="462"/>
      <c r="E1" s="462"/>
      <c r="F1" s="462"/>
      <c r="G1" s="462"/>
      <c r="H1" s="463"/>
      <c r="I1" s="19"/>
      <c r="J1" s="20" t="s">
        <v>53</v>
      </c>
      <c r="K1" s="21" t="s">
        <v>121</v>
      </c>
    </row>
    <row r="2" spans="1:16" x14ac:dyDescent="0.45">
      <c r="A2" s="23"/>
      <c r="B2" s="23"/>
    </row>
    <row r="3" spans="1:16" ht="18.600000000000001" thickBot="1" x14ac:dyDescent="0.5">
      <c r="B3" s="24" t="s">
        <v>153</v>
      </c>
      <c r="E3" s="24" t="s">
        <v>122</v>
      </c>
      <c r="J3" s="20" t="s">
        <v>53</v>
      </c>
      <c r="K3" s="21" t="s">
        <v>154</v>
      </c>
    </row>
    <row r="4" spans="1:16" ht="18.600000000000001" thickBot="1" x14ac:dyDescent="0.5">
      <c r="C4" s="117">
        <f>'別紙1-2'!X7</f>
        <v>0</v>
      </c>
      <c r="D4" s="8" t="s">
        <v>48</v>
      </c>
      <c r="E4" s="481">
        <f>添付3!C4</f>
        <v>0</v>
      </c>
      <c r="F4" s="482"/>
      <c r="G4" s="8" t="s">
        <v>49</v>
      </c>
      <c r="H4" s="32"/>
      <c r="J4" s="20" t="s">
        <v>53</v>
      </c>
      <c r="K4" s="21" t="s">
        <v>412</v>
      </c>
    </row>
    <row r="5" spans="1:16" ht="18.600000000000001" thickBot="1" x14ac:dyDescent="0.5">
      <c r="C5" s="33"/>
      <c r="E5" s="23" t="s">
        <v>155</v>
      </c>
      <c r="F5" s="9"/>
      <c r="J5" s="20" t="s">
        <v>53</v>
      </c>
      <c r="K5" s="34" t="s">
        <v>50</v>
      </c>
      <c r="L5" s="35" t="s">
        <v>156</v>
      </c>
      <c r="M5" s="35" t="s">
        <v>157</v>
      </c>
      <c r="N5" s="35" t="s">
        <v>158</v>
      </c>
      <c r="O5" s="35" t="s">
        <v>159</v>
      </c>
      <c r="P5" s="35" t="s">
        <v>160</v>
      </c>
    </row>
    <row r="6" spans="1:16" ht="18.600000000000001" customHeight="1" thickBot="1" x14ac:dyDescent="0.5">
      <c r="B6" s="24"/>
      <c r="E6" s="483">
        <f>IF(E4&lt;50,14.5,IF(E4&lt;250,14.9,IF(E4&lt;1000,15.3,IF(E4&lt;2000,15.6,16.5))))</f>
        <v>14.5</v>
      </c>
      <c r="F6" s="484"/>
      <c r="G6" s="8" t="s">
        <v>161</v>
      </c>
      <c r="H6" s="36"/>
      <c r="K6" s="34" t="s">
        <v>155</v>
      </c>
      <c r="L6" s="37">
        <v>0.14499999999999999</v>
      </c>
      <c r="M6" s="37">
        <v>0.14899999999999999</v>
      </c>
      <c r="N6" s="37">
        <v>0.153</v>
      </c>
      <c r="O6" s="37">
        <v>0.156</v>
      </c>
      <c r="P6" s="37">
        <v>0.16500000000000001</v>
      </c>
    </row>
    <row r="7" spans="1:16" ht="18.600000000000001" thickBot="1" x14ac:dyDescent="0.5">
      <c r="B7" s="9"/>
      <c r="E7" s="8" t="s">
        <v>162</v>
      </c>
      <c r="F7" s="9"/>
      <c r="H7" s="38"/>
      <c r="I7" s="39"/>
      <c r="K7" s="21" t="s">
        <v>163</v>
      </c>
    </row>
    <row r="8" spans="1:16" ht="18.600000000000001" thickBot="1" x14ac:dyDescent="0.5">
      <c r="B8" s="9"/>
      <c r="E8" s="483">
        <f>IF(E4="―","―",ROUNDDOWN(E4*E6/100*8,1))</f>
        <v>0</v>
      </c>
      <c r="F8" s="484"/>
      <c r="G8" s="8" t="s">
        <v>48</v>
      </c>
      <c r="H8" s="40"/>
      <c r="I8" s="39"/>
      <c r="J8" s="20" t="s">
        <v>53</v>
      </c>
      <c r="K8" s="21" t="s">
        <v>164</v>
      </c>
    </row>
    <row r="9" spans="1:16" x14ac:dyDescent="0.45">
      <c r="B9" s="9"/>
      <c r="E9" s="485" t="str">
        <f>IF(C4&lt;=E8,"上限以内","上限を超えています")</f>
        <v>上限以内</v>
      </c>
      <c r="F9" s="485"/>
      <c r="G9" s="485"/>
      <c r="H9" s="485"/>
      <c r="K9" s="21" t="s">
        <v>165</v>
      </c>
    </row>
    <row r="10" spans="1:16" ht="18.600000000000001" thickBot="1" x14ac:dyDescent="0.5">
      <c r="B10" s="24" t="s">
        <v>166</v>
      </c>
      <c r="K10" s="79"/>
    </row>
    <row r="11" spans="1:16" ht="27" thickBot="1" x14ac:dyDescent="0.5">
      <c r="B11" s="41" t="s">
        <v>167</v>
      </c>
      <c r="C11" s="41" t="s">
        <v>168</v>
      </c>
      <c r="D11" s="42" t="s">
        <v>221</v>
      </c>
      <c r="E11" s="41" t="s">
        <v>115</v>
      </c>
      <c r="F11" s="42" t="s">
        <v>169</v>
      </c>
      <c r="G11" s="42" t="s">
        <v>170</v>
      </c>
      <c r="H11" s="41" t="s">
        <v>116</v>
      </c>
    </row>
    <row r="12" spans="1:16" ht="18.600000000000001" thickBot="1" x14ac:dyDescent="0.5">
      <c r="B12" s="43"/>
      <c r="C12" s="43"/>
      <c r="D12" s="44"/>
      <c r="E12" s="44"/>
      <c r="F12" s="44"/>
      <c r="G12" s="45">
        <f>D12*F12*E12/1000</f>
        <v>0</v>
      </c>
      <c r="H12" s="43"/>
      <c r="J12" s="20" t="s">
        <v>53</v>
      </c>
      <c r="K12" s="21" t="s">
        <v>171</v>
      </c>
    </row>
    <row r="13" spans="1:16" ht="18.600000000000001" thickBot="1" x14ac:dyDescent="0.5">
      <c r="B13" s="43"/>
      <c r="C13" s="43"/>
      <c r="D13" s="44"/>
      <c r="E13" s="44"/>
      <c r="F13" s="44"/>
      <c r="G13" s="45">
        <f t="shared" ref="G13:G15" si="0">D13*F13*E13/1000</f>
        <v>0</v>
      </c>
      <c r="H13" s="43"/>
    </row>
    <row r="14" spans="1:16" ht="18.600000000000001" thickBot="1" x14ac:dyDescent="0.5">
      <c r="B14" s="43"/>
      <c r="C14" s="43"/>
      <c r="D14" s="44"/>
      <c r="E14" s="44"/>
      <c r="F14" s="44"/>
      <c r="G14" s="45">
        <f t="shared" si="0"/>
        <v>0</v>
      </c>
      <c r="H14" s="43"/>
    </row>
    <row r="15" spans="1:16" ht="18.600000000000001" thickBot="1" x14ac:dyDescent="0.5">
      <c r="B15" s="43"/>
      <c r="C15" s="43"/>
      <c r="D15" s="44"/>
      <c r="E15" s="44"/>
      <c r="F15" s="44"/>
      <c r="G15" s="45">
        <f t="shared" si="0"/>
        <v>0</v>
      </c>
      <c r="H15" s="43"/>
    </row>
    <row r="16" spans="1:16" ht="18.600000000000001" thickBot="1" x14ac:dyDescent="0.5">
      <c r="B16" s="43"/>
      <c r="C16" s="43"/>
      <c r="D16" s="44"/>
      <c r="E16" s="44"/>
      <c r="F16" s="44"/>
      <c r="G16" s="45">
        <f t="shared" ref="G16:G21" si="1">D16*F16*E16/1000</f>
        <v>0</v>
      </c>
      <c r="H16" s="43"/>
    </row>
    <row r="17" spans="1:11" ht="18.600000000000001" thickBot="1" x14ac:dyDescent="0.5">
      <c r="B17" s="43"/>
      <c r="C17" s="43"/>
      <c r="D17" s="44"/>
      <c r="E17" s="44"/>
      <c r="F17" s="44"/>
      <c r="G17" s="45">
        <f t="shared" si="1"/>
        <v>0</v>
      </c>
      <c r="H17" s="43"/>
    </row>
    <row r="18" spans="1:11" ht="18.600000000000001" thickBot="1" x14ac:dyDescent="0.5">
      <c r="B18" s="43"/>
      <c r="C18" s="43"/>
      <c r="D18" s="44"/>
      <c r="E18" s="44"/>
      <c r="F18" s="44"/>
      <c r="G18" s="45">
        <f t="shared" si="1"/>
        <v>0</v>
      </c>
      <c r="H18" s="43"/>
    </row>
    <row r="19" spans="1:11" ht="18.600000000000001" thickBot="1" x14ac:dyDescent="0.5">
      <c r="B19" s="43"/>
      <c r="C19" s="43"/>
      <c r="D19" s="44"/>
      <c r="E19" s="44"/>
      <c r="F19" s="44"/>
      <c r="G19" s="45">
        <f t="shared" si="1"/>
        <v>0</v>
      </c>
      <c r="H19" s="43"/>
    </row>
    <row r="20" spans="1:11" ht="18.600000000000001" thickBot="1" x14ac:dyDescent="0.5">
      <c r="B20" s="43"/>
      <c r="C20" s="43"/>
      <c r="D20" s="44"/>
      <c r="E20" s="44"/>
      <c r="F20" s="44"/>
      <c r="G20" s="45">
        <f t="shared" si="1"/>
        <v>0</v>
      </c>
      <c r="H20" s="43"/>
    </row>
    <row r="21" spans="1:11" ht="18.600000000000001" thickBot="1" x14ac:dyDescent="0.5">
      <c r="B21" s="43"/>
      <c r="C21" s="43"/>
      <c r="D21" s="44"/>
      <c r="E21" s="44"/>
      <c r="F21" s="44"/>
      <c r="G21" s="45">
        <f t="shared" si="1"/>
        <v>0</v>
      </c>
      <c r="H21" s="43"/>
    </row>
    <row r="22" spans="1:11" ht="18.600000000000001" thickBot="1" x14ac:dyDescent="0.5">
      <c r="B22" s="470" t="s">
        <v>172</v>
      </c>
      <c r="C22" s="471"/>
      <c r="D22" s="88">
        <f>SUM(D12:D21)</f>
        <v>0</v>
      </c>
      <c r="E22" s="88">
        <f t="shared" ref="E22:G22" si="2">SUM(E12:E21)</f>
        <v>0</v>
      </c>
      <c r="F22" s="88">
        <f t="shared" si="2"/>
        <v>0</v>
      </c>
      <c r="G22" s="88">
        <f t="shared" si="2"/>
        <v>0</v>
      </c>
      <c r="H22" s="46"/>
      <c r="J22" s="20" t="s">
        <v>53</v>
      </c>
      <c r="K22" s="21" t="s">
        <v>128</v>
      </c>
    </row>
    <row r="23" spans="1:11" s="21" customFormat="1" ht="19.2" customHeight="1" x14ac:dyDescent="0.45">
      <c r="A23" s="8"/>
      <c r="B23" s="8"/>
      <c r="C23" s="8"/>
      <c r="D23" s="8"/>
      <c r="E23" s="8"/>
      <c r="F23" s="8"/>
      <c r="G23" s="8"/>
      <c r="H23" s="8"/>
      <c r="I23" s="8"/>
      <c r="J23" s="20"/>
    </row>
    <row r="24" spans="1:11" ht="18.600000000000001" thickBot="1" x14ac:dyDescent="0.5">
      <c r="B24" s="24" t="s">
        <v>173</v>
      </c>
    </row>
    <row r="25" spans="1:11" ht="18.600000000000001" thickBot="1" x14ac:dyDescent="0.5">
      <c r="C25" s="25"/>
      <c r="D25" s="8" t="s">
        <v>125</v>
      </c>
      <c r="J25" s="20" t="s">
        <v>53</v>
      </c>
      <c r="K25" s="21" t="s">
        <v>174</v>
      </c>
    </row>
    <row r="27" spans="1:11" ht="18.600000000000001" thickBot="1" x14ac:dyDescent="0.5">
      <c r="B27" s="24" t="s">
        <v>175</v>
      </c>
    </row>
    <row r="28" spans="1:11" x14ac:dyDescent="0.45">
      <c r="B28" s="472"/>
      <c r="C28" s="473"/>
      <c r="D28" s="473"/>
      <c r="E28" s="473"/>
      <c r="F28" s="473"/>
      <c r="G28" s="473"/>
      <c r="H28" s="474"/>
      <c r="J28" s="20" t="s">
        <v>53</v>
      </c>
      <c r="K28" s="21" t="s">
        <v>176</v>
      </c>
    </row>
    <row r="29" spans="1:11" x14ac:dyDescent="0.45">
      <c r="B29" s="475"/>
      <c r="C29" s="476"/>
      <c r="D29" s="476"/>
      <c r="E29" s="476"/>
      <c r="F29" s="476"/>
      <c r="G29" s="476"/>
      <c r="H29" s="477"/>
    </row>
    <row r="30" spans="1:11" x14ac:dyDescent="0.45">
      <c r="B30" s="475"/>
      <c r="C30" s="476"/>
      <c r="D30" s="476"/>
      <c r="E30" s="476"/>
      <c r="F30" s="476"/>
      <c r="G30" s="476"/>
      <c r="H30" s="477"/>
    </row>
    <row r="31" spans="1:11" x14ac:dyDescent="0.45">
      <c r="B31" s="475"/>
      <c r="C31" s="476"/>
      <c r="D31" s="476"/>
      <c r="E31" s="476"/>
      <c r="F31" s="476"/>
      <c r="G31" s="476"/>
      <c r="H31" s="477"/>
    </row>
    <row r="32" spans="1:11" x14ac:dyDescent="0.45">
      <c r="B32" s="475"/>
      <c r="C32" s="476"/>
      <c r="D32" s="476"/>
      <c r="E32" s="476"/>
      <c r="F32" s="476"/>
      <c r="G32" s="476"/>
      <c r="H32" s="477"/>
    </row>
    <row r="33" spans="2:8" x14ac:dyDescent="0.45">
      <c r="B33" s="475"/>
      <c r="C33" s="476"/>
      <c r="D33" s="476"/>
      <c r="E33" s="476"/>
      <c r="F33" s="476"/>
      <c r="G33" s="476"/>
      <c r="H33" s="477"/>
    </row>
    <row r="34" spans="2:8" x14ac:dyDescent="0.45">
      <c r="B34" s="475"/>
      <c r="C34" s="476"/>
      <c r="D34" s="476"/>
      <c r="E34" s="476"/>
      <c r="F34" s="476"/>
      <c r="G34" s="476"/>
      <c r="H34" s="477"/>
    </row>
    <row r="35" spans="2:8" x14ac:dyDescent="0.45">
      <c r="B35" s="475"/>
      <c r="C35" s="476"/>
      <c r="D35" s="476"/>
      <c r="E35" s="476"/>
      <c r="F35" s="476"/>
      <c r="G35" s="476"/>
      <c r="H35" s="477"/>
    </row>
    <row r="36" spans="2:8" ht="18.600000000000001" thickBot="1" x14ac:dyDescent="0.5">
      <c r="B36" s="478"/>
      <c r="C36" s="479"/>
      <c r="D36" s="479"/>
      <c r="E36" s="479"/>
      <c r="F36" s="479"/>
      <c r="G36" s="479"/>
      <c r="H36" s="480"/>
    </row>
  </sheetData>
  <sheetProtection sheet="1" formatCells="0"/>
  <mergeCells count="8">
    <mergeCell ref="B22:C22"/>
    <mergeCell ref="B28:H36"/>
    <mergeCell ref="A1:B1"/>
    <mergeCell ref="C1:H1"/>
    <mergeCell ref="E4:F4"/>
    <mergeCell ref="E6:F6"/>
    <mergeCell ref="E8:F8"/>
    <mergeCell ref="E9:H9"/>
  </mergeCells>
  <phoneticPr fontId="21"/>
  <conditionalFormatting sqref="C4">
    <cfRule type="containsBlanks" dxfId="30" priority="2">
      <formula>LEN(TRIM(C4))=0</formula>
    </cfRule>
  </conditionalFormatting>
  <conditionalFormatting sqref="E4:F4">
    <cfRule type="containsBlanks" dxfId="29"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様式3</vt:lpstr>
      <vt:lpstr>参考様式</vt:lpstr>
      <vt:lpstr>別紙1-1</vt:lpstr>
      <vt:lpstr>別紙1-2</vt:lpstr>
      <vt:lpstr>別紙2</vt:lpstr>
      <vt:lpstr>添付1</vt:lpstr>
      <vt:lpstr>添付2</vt:lpstr>
      <vt:lpstr>添付3</vt:lpstr>
      <vt:lpstr>添付4</vt:lpstr>
      <vt:lpstr>添付5（太陽光）</vt:lpstr>
      <vt:lpstr>添付5（蓄電池）</vt:lpstr>
      <vt:lpstr>日本産業分類</vt:lpstr>
      <vt:lpstr>集計用</vt:lpstr>
      <vt:lpstr>参考様式!Print_Area</vt:lpstr>
      <vt:lpstr>添付1!Print_Area</vt:lpstr>
      <vt:lpstr>添付2!Print_Area</vt:lpstr>
      <vt:lpstr>添付3!Print_Area</vt:lpstr>
      <vt:lpstr>添付4!Print_Area</vt:lpstr>
      <vt:lpstr>'添付5（太陽光）'!Print_Area</vt:lpstr>
      <vt:lpstr>'添付5（蓄電池）'!Print_Area</vt:lpstr>
      <vt:lpstr>'別紙1-1'!Print_Area</vt:lpstr>
      <vt:lpstr>'別紙1-2'!Print_Area</vt:lpstr>
      <vt:lpstr>別紙2!Print_Area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令和５年度いばらきエネルギーシフト促進事業補助金交付変更承認申請書</dc:title>
  <dc:creator>茨城県</dc:creator>
  <cp:lastModifiedBy>政策企画部情報システム課</cp:lastModifiedBy>
  <cp:revision>2</cp:revision>
  <cp:lastPrinted>2023-06-16T00:46:20Z</cp:lastPrinted>
  <dcterms:created xsi:type="dcterms:W3CDTF">2023-04-24T00:20:00Z</dcterms:created>
  <dcterms:modified xsi:type="dcterms:W3CDTF">2023-06-28T02:09:26Z</dcterms:modified>
</cp:coreProperties>
</file>