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・障害福祉職員処遇改善事業\01_1 介護\★サービス提供体制確保事業補助金\★R5年度\00 交付要項\★県交付要項等（最新のものはこちら）\HP掲載用\様式外の提出書類\"/>
    </mc:Choice>
  </mc:AlternateContent>
  <workbookProtection workbookPassword="D2DD" lockStructure="1"/>
  <bookViews>
    <workbookView xWindow="0" yWindow="0" windowWidth="15315" windowHeight="6300" tabRatio="851"/>
  </bookViews>
  <sheets>
    <sheet name="【衛生用品】一覧表" sheetId="1" r:id="rId1"/>
    <sheet name="【衛生用品】補助対象額整理表" sheetId="19" r:id="rId2"/>
    <sheet name="【消毒・清掃】一覧表" sheetId="18" r:id="rId3"/>
    <sheet name="【消毒・清掃】補助対象額整理表" sheetId="4" r:id="rId4"/>
    <sheet name="【廃棄物処理】一覧表" sheetId="6" r:id="rId5"/>
    <sheet name="【廃棄物処理】補助対象額整理表" sheetId="7" r:id="rId6"/>
    <sheet name="費目" sheetId="16" state="hidden" r:id="rId7"/>
  </sheets>
  <definedNames>
    <definedName name="_xlnm._FilterDatabase" localSheetId="0" hidden="1">【衛生用品】一覧表!$B$18:$K$118</definedName>
    <definedName name="_xlnm._FilterDatabase" localSheetId="4" hidden="1">【廃棄物処理】一覧表!$A$18:$N$48</definedName>
    <definedName name="_xlnm.Extract" localSheetId="1">【衛生用品】補助対象額整理表!$A$11:$B$11</definedName>
    <definedName name="_xlnm.Extract" localSheetId="3">【消毒・清掃】補助対象額整理表!$A$11:$B$11</definedName>
    <definedName name="_xlnm.Extract" localSheetId="5">【廃棄物処理】補助対象額整理表!$A$11:$B$11</definedName>
    <definedName name="_xlnm.Print_Area" localSheetId="0">【衛生用品】一覧表!$B$1:$K$55</definedName>
    <definedName name="_xlnm.Print_Area" localSheetId="1">【衛生用品】補助対象額整理表!$B$1:$S$36</definedName>
    <definedName name="_xlnm.Print_Area" localSheetId="2">【消毒・清掃】一覧表!$B$1:$K$69</definedName>
    <definedName name="_xlnm.Print_Area" localSheetId="3">【消毒・清掃】補助対象額整理表!$A$1:$Q$30</definedName>
    <definedName name="_xlnm.Print_Area" localSheetId="4">【廃棄物処理】一覧表!$A$1:$K$60</definedName>
    <definedName name="_xlnm.Print_Area" localSheetId="5">【廃棄物処理】補助対象額整理表!$B$1:$Q$30</definedName>
    <definedName name="_xlnm.Print_Titles" localSheetId="0">【衛生用品】一覧表!$2:$18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7" l="1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12" i="7"/>
  <c r="O11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12" i="7"/>
  <c r="M11" i="7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12" i="4"/>
  <c r="O11" i="4"/>
  <c r="M30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12" i="4"/>
  <c r="M11" i="4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12" i="19"/>
  <c r="M11" i="19"/>
  <c r="O13" i="19" l="1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12" i="19"/>
  <c r="R3" i="19" l="1"/>
  <c r="D4" i="19"/>
  <c r="D3" i="19"/>
  <c r="R36" i="19"/>
  <c r="P36" i="19"/>
  <c r="N36" i="19"/>
  <c r="H36" i="19"/>
  <c r="R35" i="19"/>
  <c r="P35" i="19"/>
  <c r="N35" i="19"/>
  <c r="H35" i="19"/>
  <c r="R34" i="19"/>
  <c r="P34" i="19"/>
  <c r="N34" i="19"/>
  <c r="H34" i="19"/>
  <c r="R33" i="19"/>
  <c r="P33" i="19"/>
  <c r="N33" i="19"/>
  <c r="H33" i="19"/>
  <c r="R32" i="19"/>
  <c r="P32" i="19"/>
  <c r="N32" i="19"/>
  <c r="H32" i="19"/>
  <c r="R31" i="19"/>
  <c r="P31" i="19"/>
  <c r="N31" i="19"/>
  <c r="H31" i="19"/>
  <c r="R30" i="19"/>
  <c r="P30" i="19"/>
  <c r="N30" i="19"/>
  <c r="H30" i="19"/>
  <c r="R29" i="19"/>
  <c r="P29" i="19"/>
  <c r="N29" i="19"/>
  <c r="H29" i="19"/>
  <c r="R28" i="19"/>
  <c r="P28" i="19"/>
  <c r="N28" i="19"/>
  <c r="H28" i="19"/>
  <c r="R27" i="19"/>
  <c r="P27" i="19"/>
  <c r="N27" i="19"/>
  <c r="H27" i="19"/>
  <c r="R26" i="19"/>
  <c r="P26" i="19"/>
  <c r="N26" i="19"/>
  <c r="H26" i="19"/>
  <c r="R25" i="19"/>
  <c r="P25" i="19"/>
  <c r="N25" i="19"/>
  <c r="H25" i="19"/>
  <c r="R24" i="19"/>
  <c r="P24" i="19"/>
  <c r="N24" i="19"/>
  <c r="H24" i="19"/>
  <c r="R23" i="19"/>
  <c r="P23" i="19"/>
  <c r="N23" i="19"/>
  <c r="H23" i="19"/>
  <c r="R22" i="19"/>
  <c r="P22" i="19"/>
  <c r="N22" i="19"/>
  <c r="H22" i="19"/>
  <c r="R21" i="19"/>
  <c r="P21" i="19"/>
  <c r="N21" i="19"/>
  <c r="H21" i="19"/>
  <c r="R20" i="19"/>
  <c r="P20" i="19"/>
  <c r="N20" i="19"/>
  <c r="H20" i="19"/>
  <c r="R19" i="19"/>
  <c r="P19" i="19"/>
  <c r="N19" i="19"/>
  <c r="H19" i="19"/>
  <c r="R18" i="19"/>
  <c r="P18" i="19"/>
  <c r="N18" i="19"/>
  <c r="H18" i="19"/>
  <c r="R17" i="19"/>
  <c r="P17" i="19"/>
  <c r="N17" i="19"/>
  <c r="H17" i="19"/>
  <c r="R16" i="19"/>
  <c r="P16" i="19"/>
  <c r="N16" i="19"/>
  <c r="H16" i="19"/>
  <c r="R15" i="19"/>
  <c r="P15" i="19"/>
  <c r="N15" i="19"/>
  <c r="H15" i="19"/>
  <c r="R14" i="19"/>
  <c r="P14" i="19"/>
  <c r="N14" i="19"/>
  <c r="H14" i="19"/>
  <c r="R13" i="19"/>
  <c r="P13" i="19"/>
  <c r="N13" i="19"/>
  <c r="H13" i="19"/>
  <c r="R12" i="19"/>
  <c r="P12" i="19"/>
  <c r="N12" i="19"/>
  <c r="H12" i="19"/>
  <c r="R11" i="19"/>
  <c r="N11" i="19"/>
  <c r="H11" i="19"/>
  <c r="N30" i="7" l="1"/>
  <c r="N30" i="4"/>
  <c r="N13" i="4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12" i="7"/>
  <c r="N12" i="4"/>
  <c r="N11" i="7"/>
  <c r="N11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J12" i="4" l="1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11" i="4"/>
  <c r="E6" i="6" l="1"/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9" i="1"/>
  <c r="A16" i="19" l="1"/>
  <c r="B16" i="19" s="1"/>
  <c r="A24" i="19"/>
  <c r="B24" i="19" s="1"/>
  <c r="A32" i="19"/>
  <c r="B32" i="19" s="1"/>
  <c r="A17" i="19"/>
  <c r="B17" i="19" s="1"/>
  <c r="A25" i="19"/>
  <c r="B25" i="19" s="1"/>
  <c r="A33" i="19"/>
  <c r="B33" i="19" s="1"/>
  <c r="A26" i="19"/>
  <c r="B26" i="19" s="1"/>
  <c r="A34" i="19"/>
  <c r="B34" i="19" s="1"/>
  <c r="A18" i="19"/>
  <c r="A19" i="19"/>
  <c r="A27" i="19"/>
  <c r="A35" i="19"/>
  <c r="B35" i="19" s="1"/>
  <c r="A36" i="19"/>
  <c r="B36" i="19" s="1"/>
  <c r="A20" i="19"/>
  <c r="B20" i="19" s="1"/>
  <c r="A28" i="19"/>
  <c r="B28" i="19" s="1"/>
  <c r="A12" i="19"/>
  <c r="B12" i="19" s="1"/>
  <c r="A13" i="19"/>
  <c r="B13" i="19" s="1"/>
  <c r="A21" i="19"/>
  <c r="B21" i="19" s="1"/>
  <c r="A29" i="19"/>
  <c r="B29" i="19" s="1"/>
  <c r="A11" i="19"/>
  <c r="A14" i="19"/>
  <c r="B14" i="19" s="1"/>
  <c r="A22" i="19"/>
  <c r="B22" i="19" s="1"/>
  <c r="A30" i="19"/>
  <c r="B30" i="19" s="1"/>
  <c r="A15" i="19"/>
  <c r="B15" i="19" s="1"/>
  <c r="A23" i="19"/>
  <c r="B23" i="19" s="1"/>
  <c r="A31" i="19"/>
  <c r="B31" i="19" s="1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9" i="6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9" i="18"/>
  <c r="I34" i="19" l="1"/>
  <c r="T34" i="19"/>
  <c r="I15" i="19"/>
  <c r="T15" i="19"/>
  <c r="I30" i="19"/>
  <c r="T30" i="19"/>
  <c r="I28" i="19"/>
  <c r="T28" i="19"/>
  <c r="T26" i="19"/>
  <c r="I26" i="19"/>
  <c r="I12" i="19"/>
  <c r="T12" i="19"/>
  <c r="I22" i="19"/>
  <c r="T22" i="19"/>
  <c r="I20" i="19"/>
  <c r="T20" i="19"/>
  <c r="I33" i="19"/>
  <c r="T33" i="19"/>
  <c r="I25" i="19"/>
  <c r="T25" i="19"/>
  <c r="B11" i="19"/>
  <c r="I11" i="19" s="1"/>
  <c r="I35" i="19"/>
  <c r="T35" i="19"/>
  <c r="I17" i="19"/>
  <c r="T17" i="19"/>
  <c r="I36" i="19"/>
  <c r="T36" i="19"/>
  <c r="I29" i="19"/>
  <c r="T29" i="19"/>
  <c r="B27" i="19"/>
  <c r="I27" i="19" s="1"/>
  <c r="I32" i="19"/>
  <c r="T32" i="19"/>
  <c r="I31" i="19"/>
  <c r="T31" i="19"/>
  <c r="I21" i="19"/>
  <c r="T21" i="19"/>
  <c r="B19" i="19"/>
  <c r="I19" i="19" s="1"/>
  <c r="I24" i="19"/>
  <c r="T24" i="19"/>
  <c r="T14" i="19"/>
  <c r="I14" i="19"/>
  <c r="I23" i="19"/>
  <c r="T23" i="19"/>
  <c r="I13" i="19"/>
  <c r="T13" i="19"/>
  <c r="B18" i="19"/>
  <c r="I18" i="19" s="1"/>
  <c r="I16" i="19"/>
  <c r="T16" i="19"/>
  <c r="E6" i="1"/>
  <c r="T19" i="19" l="1"/>
  <c r="J20" i="19"/>
  <c r="K20" i="19"/>
  <c r="L20" i="19" s="1"/>
  <c r="J19" i="19"/>
  <c r="K19" i="19"/>
  <c r="L19" i="19" s="1"/>
  <c r="K13" i="19"/>
  <c r="L13" i="19" s="1"/>
  <c r="J13" i="19"/>
  <c r="J35" i="19"/>
  <c r="K35" i="19"/>
  <c r="L35" i="19" s="1"/>
  <c r="K28" i="19"/>
  <c r="L28" i="19" s="1"/>
  <c r="J28" i="19"/>
  <c r="J11" i="19"/>
  <c r="K11" i="19"/>
  <c r="O11" i="19" s="1"/>
  <c r="J23" i="19"/>
  <c r="K23" i="19"/>
  <c r="L23" i="19" s="1"/>
  <c r="K21" i="19"/>
  <c r="L21" i="19" s="1"/>
  <c r="J21" i="19"/>
  <c r="K29" i="19"/>
  <c r="L29" i="19" s="1"/>
  <c r="J29" i="19"/>
  <c r="T11" i="19"/>
  <c r="K22" i="19"/>
  <c r="L22" i="19" s="1"/>
  <c r="J22" i="19"/>
  <c r="J30" i="19"/>
  <c r="K30" i="19"/>
  <c r="L30" i="19" s="1"/>
  <c r="K27" i="19"/>
  <c r="L27" i="19" s="1"/>
  <c r="J27" i="19"/>
  <c r="T27" i="19"/>
  <c r="K14" i="19"/>
  <c r="L14" i="19" s="1"/>
  <c r="J14" i="19"/>
  <c r="K16" i="19"/>
  <c r="L16" i="19" s="1"/>
  <c r="J16" i="19"/>
  <c r="J31" i="19"/>
  <c r="K31" i="19"/>
  <c r="L31" i="19" s="1"/>
  <c r="J36" i="19"/>
  <c r="K36" i="19"/>
  <c r="L36" i="19" s="1"/>
  <c r="J25" i="19"/>
  <c r="K25" i="19"/>
  <c r="L25" i="19" s="1"/>
  <c r="K12" i="19"/>
  <c r="L12" i="19" s="1"/>
  <c r="J12" i="19"/>
  <c r="J15" i="19"/>
  <c r="K15" i="19"/>
  <c r="L15" i="19" s="1"/>
  <c r="J18" i="19"/>
  <c r="K18" i="19"/>
  <c r="L18" i="19" s="1"/>
  <c r="K26" i="19"/>
  <c r="L26" i="19" s="1"/>
  <c r="J26" i="19"/>
  <c r="T18" i="19"/>
  <c r="J24" i="19"/>
  <c r="K24" i="19"/>
  <c r="L24" i="19" s="1"/>
  <c r="K32" i="19"/>
  <c r="L32" i="19" s="1"/>
  <c r="J32" i="19"/>
  <c r="J17" i="19"/>
  <c r="K17" i="19"/>
  <c r="L17" i="19" s="1"/>
  <c r="K33" i="19"/>
  <c r="L33" i="19" s="1"/>
  <c r="J33" i="19"/>
  <c r="K34" i="19"/>
  <c r="L34" i="19" s="1"/>
  <c r="J34" i="19"/>
  <c r="E6" i="18"/>
  <c r="L11" i="19" l="1"/>
  <c r="A30" i="7"/>
  <c r="B30" i="7" s="1"/>
  <c r="A12" i="7"/>
  <c r="B12" i="7" s="1"/>
  <c r="A27" i="7"/>
  <c r="B27" i="7" s="1"/>
  <c r="A19" i="7"/>
  <c r="B19" i="7" s="1"/>
  <c r="A26" i="7"/>
  <c r="B26" i="7" s="1"/>
  <c r="A18" i="7"/>
  <c r="B18" i="7" s="1"/>
  <c r="A25" i="7"/>
  <c r="B25" i="7" s="1"/>
  <c r="A17" i="7"/>
  <c r="B17" i="7" s="1"/>
  <c r="A16" i="7"/>
  <c r="B16" i="7" s="1"/>
  <c r="A24" i="7"/>
  <c r="B24" i="7" s="1"/>
  <c r="A11" i="7"/>
  <c r="B11" i="7" s="1"/>
  <c r="A23" i="7"/>
  <c r="B23" i="7" s="1"/>
  <c r="A15" i="7"/>
  <c r="B15" i="7" s="1"/>
  <c r="A14" i="7"/>
  <c r="B14" i="7" s="1"/>
  <c r="A22" i="7"/>
  <c r="B22" i="7" s="1"/>
  <c r="A29" i="7"/>
  <c r="B29" i="7" s="1"/>
  <c r="A21" i="7"/>
  <c r="B21" i="7" s="1"/>
  <c r="A13" i="7"/>
  <c r="B13" i="7" s="1"/>
  <c r="A28" i="7"/>
  <c r="B28" i="7" s="1"/>
  <c r="A20" i="7"/>
  <c r="B20" i="7" s="1"/>
  <c r="A12" i="4"/>
  <c r="B12" i="4" s="1"/>
  <c r="A20" i="4"/>
  <c r="B20" i="4" s="1"/>
  <c r="A13" i="4"/>
  <c r="B13" i="4" s="1"/>
  <c r="A28" i="4"/>
  <c r="B28" i="4" s="1"/>
  <c r="A19" i="4"/>
  <c r="B19" i="4" s="1"/>
  <c r="A26" i="4"/>
  <c r="B26" i="4" s="1"/>
  <c r="A18" i="4"/>
  <c r="B18" i="4" s="1"/>
  <c r="A27" i="4"/>
  <c r="B27" i="4" s="1"/>
  <c r="A25" i="4"/>
  <c r="B25" i="4" s="1"/>
  <c r="A17" i="4"/>
  <c r="B17" i="4" s="1"/>
  <c r="A24" i="4"/>
  <c r="B24" i="4" s="1"/>
  <c r="A16" i="4"/>
  <c r="B16" i="4" s="1"/>
  <c r="A11" i="4"/>
  <c r="B11" i="4" s="1"/>
  <c r="A23" i="4"/>
  <c r="B23" i="4" s="1"/>
  <c r="A15" i="4"/>
  <c r="B15" i="4" s="1"/>
  <c r="A22" i="4"/>
  <c r="B22" i="4" s="1"/>
  <c r="A14" i="4"/>
  <c r="B14" i="4" s="1"/>
  <c r="A30" i="4"/>
  <c r="B30" i="4" s="1"/>
  <c r="A29" i="4"/>
  <c r="B29" i="4" s="1"/>
  <c r="A21" i="4"/>
  <c r="B21" i="4" s="1"/>
  <c r="M7" i="19" l="1"/>
  <c r="P11" i="19"/>
  <c r="G21" i="4"/>
  <c r="G16" i="4"/>
  <c r="G28" i="4"/>
  <c r="G29" i="4"/>
  <c r="G24" i="4"/>
  <c r="G13" i="4"/>
  <c r="G30" i="4"/>
  <c r="G17" i="4"/>
  <c r="G20" i="4"/>
  <c r="G25" i="4"/>
  <c r="G12" i="4"/>
  <c r="G22" i="4"/>
  <c r="G27" i="4"/>
  <c r="G14" i="4"/>
  <c r="G15" i="4"/>
  <c r="G18" i="4"/>
  <c r="G23" i="4"/>
  <c r="G26" i="4"/>
  <c r="G11" i="4"/>
  <c r="K11" i="4" s="1"/>
  <c r="G19" i="4"/>
  <c r="G16" i="7"/>
  <c r="K16" i="7" s="1"/>
  <c r="R16" i="7"/>
  <c r="G25" i="7"/>
  <c r="K25" i="7" s="1"/>
  <c r="R25" i="7"/>
  <c r="G14" i="7"/>
  <c r="K14" i="7" s="1"/>
  <c r="R14" i="7"/>
  <c r="G18" i="7"/>
  <c r="K18" i="7" s="1"/>
  <c r="R18" i="7"/>
  <c r="G13" i="7"/>
  <c r="K13" i="7" s="1"/>
  <c r="R13" i="7"/>
  <c r="G17" i="7"/>
  <c r="K17" i="7" s="1"/>
  <c r="R17" i="7"/>
  <c r="G15" i="7"/>
  <c r="K15" i="7" s="1"/>
  <c r="R15" i="7"/>
  <c r="G26" i="7"/>
  <c r="K26" i="7" s="1"/>
  <c r="R26" i="7"/>
  <c r="G21" i="7"/>
  <c r="K21" i="7" s="1"/>
  <c r="R21" i="7"/>
  <c r="G22" i="7"/>
  <c r="K22" i="7" s="1"/>
  <c r="R22" i="7"/>
  <c r="G20" i="7"/>
  <c r="K20" i="7" s="1"/>
  <c r="R20" i="7"/>
  <c r="G23" i="7"/>
  <c r="K23" i="7" s="1"/>
  <c r="R23" i="7"/>
  <c r="G19" i="7"/>
  <c r="K19" i="7" s="1"/>
  <c r="R19" i="7"/>
  <c r="G24" i="7"/>
  <c r="K24" i="7" s="1"/>
  <c r="R24" i="7"/>
  <c r="G29" i="7"/>
  <c r="K29" i="7" s="1"/>
  <c r="R29" i="7"/>
  <c r="G28" i="7"/>
  <c r="K28" i="7" s="1"/>
  <c r="R28" i="7"/>
  <c r="G27" i="7"/>
  <c r="K27" i="7" s="1"/>
  <c r="R27" i="7"/>
  <c r="G12" i="7"/>
  <c r="K12" i="7" s="1"/>
  <c r="R12" i="7"/>
  <c r="G30" i="7"/>
  <c r="K30" i="7" s="1"/>
  <c r="R30" i="7"/>
  <c r="R29" i="4"/>
  <c r="R15" i="4"/>
  <c r="R18" i="4"/>
  <c r="R23" i="4"/>
  <c r="R26" i="4"/>
  <c r="R11" i="4"/>
  <c r="R19" i="4"/>
  <c r="R21" i="4"/>
  <c r="R16" i="4"/>
  <c r="R28" i="4"/>
  <c r="R13" i="4"/>
  <c r="R30" i="4"/>
  <c r="R17" i="4"/>
  <c r="R20" i="4"/>
  <c r="R14" i="4"/>
  <c r="R25" i="4"/>
  <c r="R12" i="4"/>
  <c r="R22" i="4"/>
  <c r="R27" i="4"/>
  <c r="R24" i="4"/>
  <c r="G11" i="7"/>
  <c r="K11" i="7" s="1"/>
  <c r="R11" i="7"/>
  <c r="D4" i="4"/>
  <c r="D3" i="4"/>
  <c r="H18" i="4" l="1"/>
  <c r="K18" i="4"/>
  <c r="H17" i="4"/>
  <c r="K17" i="4"/>
  <c r="H15" i="4"/>
  <c r="K15" i="4"/>
  <c r="H30" i="4"/>
  <c r="K30" i="4"/>
  <c r="H14" i="4"/>
  <c r="K14" i="4"/>
  <c r="H13" i="4"/>
  <c r="K13" i="4"/>
  <c r="H27" i="4"/>
  <c r="K27" i="4"/>
  <c r="H24" i="4"/>
  <c r="K24" i="4"/>
  <c r="H19" i="4"/>
  <c r="K19" i="4"/>
  <c r="H22" i="4"/>
  <c r="K22" i="4"/>
  <c r="H29" i="4"/>
  <c r="K29" i="4"/>
  <c r="H12" i="4"/>
  <c r="K12" i="4"/>
  <c r="H28" i="4"/>
  <c r="K28" i="4"/>
  <c r="H26" i="4"/>
  <c r="K26" i="4"/>
  <c r="H25" i="4"/>
  <c r="K25" i="4"/>
  <c r="H16" i="4"/>
  <c r="K16" i="4"/>
  <c r="H23" i="4"/>
  <c r="K23" i="4"/>
  <c r="H20" i="4"/>
  <c r="K20" i="4"/>
  <c r="H21" i="4"/>
  <c r="K21" i="4"/>
  <c r="H11" i="4"/>
  <c r="P3" i="4"/>
  <c r="D4" i="7" l="1"/>
  <c r="D3" i="7"/>
  <c r="P3" i="7"/>
  <c r="P21" i="7" l="1"/>
  <c r="P25" i="4"/>
  <c r="P26" i="4"/>
  <c r="P27" i="4"/>
  <c r="P21" i="4"/>
  <c r="P22" i="4"/>
  <c r="P23" i="4"/>
  <c r="P24" i="4"/>
  <c r="P28" i="4"/>
  <c r="P29" i="4"/>
  <c r="P30" i="4"/>
  <c r="J30" i="7" l="1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P18" i="4" l="1"/>
  <c r="P20" i="4"/>
  <c r="P17" i="4"/>
  <c r="P19" i="4"/>
  <c r="P15" i="4"/>
  <c r="P16" i="4"/>
  <c r="L24" i="4" l="1"/>
  <c r="L20" i="4"/>
  <c r="M7" i="7" l="1"/>
  <c r="L11" i="4"/>
  <c r="H13" i="7"/>
  <c r="H28" i="7"/>
  <c r="L28" i="7"/>
  <c r="H17" i="7"/>
  <c r="L17" i="7"/>
  <c r="H15" i="7"/>
  <c r="L15" i="7"/>
  <c r="H22" i="7"/>
  <c r="L22" i="7"/>
  <c r="H16" i="7"/>
  <c r="L16" i="7"/>
  <c r="H19" i="7"/>
  <c r="L19" i="7"/>
  <c r="H29" i="7"/>
  <c r="L29" i="7"/>
  <c r="H30" i="7"/>
  <c r="L30" i="7"/>
  <c r="H12" i="7"/>
  <c r="H14" i="7"/>
  <c r="L14" i="7"/>
  <c r="H25" i="7"/>
  <c r="L25" i="7"/>
  <c r="H23" i="7"/>
  <c r="L23" i="7"/>
  <c r="H26" i="7"/>
  <c r="L26" i="7"/>
  <c r="H27" i="7"/>
  <c r="L27" i="7"/>
  <c r="H20" i="7"/>
  <c r="L20" i="7"/>
  <c r="H18" i="7"/>
  <c r="L18" i="7"/>
  <c r="H24" i="7"/>
  <c r="L24" i="7"/>
  <c r="H21" i="7"/>
  <c r="L21" i="7"/>
  <c r="H11" i="7"/>
  <c r="L17" i="4"/>
  <c r="L28" i="4"/>
  <c r="L14" i="4"/>
  <c r="L19" i="4"/>
  <c r="L27" i="4"/>
  <c r="L21" i="4"/>
  <c r="L29" i="4"/>
  <c r="L22" i="4"/>
  <c r="L13" i="4"/>
  <c r="L16" i="4"/>
  <c r="L18" i="4"/>
  <c r="L12" i="4"/>
  <c r="L23" i="4"/>
  <c r="L30" i="4"/>
  <c r="L25" i="4"/>
  <c r="L26" i="4"/>
  <c r="L15" i="4"/>
  <c r="L12" i="7" l="1"/>
  <c r="L13" i="7"/>
  <c r="L11" i="7"/>
  <c r="P24" i="7"/>
  <c r="P23" i="7"/>
  <c r="P20" i="7"/>
  <c r="P26" i="7"/>
  <c r="P25" i="7"/>
  <c r="P15" i="7"/>
  <c r="P14" i="7"/>
  <c r="P17" i="7"/>
  <c r="P28" i="7"/>
  <c r="P16" i="7"/>
  <c r="P19" i="7"/>
  <c r="P27" i="7"/>
  <c r="P18" i="7"/>
  <c r="P30" i="7"/>
  <c r="P22" i="7"/>
  <c r="P29" i="7"/>
  <c r="P11" i="4"/>
  <c r="P12" i="4"/>
  <c r="P13" i="4"/>
  <c r="P14" i="4"/>
  <c r="P13" i="7" l="1"/>
  <c r="P12" i="7"/>
  <c r="P11" i="7"/>
  <c r="M7" i="4"/>
  <c r="P7" i="4" s="1"/>
  <c r="P7" i="7" l="1"/>
</calcChain>
</file>

<file path=xl/sharedStrings.xml><?xml version="1.0" encoding="utf-8"?>
<sst xmlns="http://schemas.openxmlformats.org/spreadsheetml/2006/main" count="261" uniqueCount="155">
  <si>
    <t>事業所名</t>
    <rPh sb="0" eb="3">
      <t>ジギョウショ</t>
    </rPh>
    <rPh sb="3" eb="4">
      <t>メイ</t>
    </rPh>
    <phoneticPr fontId="3"/>
  </si>
  <si>
    <t>年度</t>
    <rPh sb="0" eb="2">
      <t>ネンド</t>
    </rPh>
    <phoneticPr fontId="3"/>
  </si>
  <si>
    <t>サービス種別</t>
    <rPh sb="4" eb="6">
      <t>シュベツ</t>
    </rPh>
    <phoneticPr fontId="3"/>
  </si>
  <si>
    <t>費目</t>
    <rPh sb="0" eb="2">
      <t>ヒモク</t>
    </rPh>
    <phoneticPr fontId="3"/>
  </si>
  <si>
    <t>感染終息日：</t>
    <rPh sb="0" eb="2">
      <t>カンセン</t>
    </rPh>
    <rPh sb="2" eb="5">
      <t>シュウソクビ</t>
    </rPh>
    <phoneticPr fontId="3"/>
  </si>
  <si>
    <t>注文日</t>
    <rPh sb="0" eb="3">
      <t>チュウモンビ</t>
    </rPh>
    <phoneticPr fontId="3"/>
  </si>
  <si>
    <t>納品日</t>
    <rPh sb="0" eb="3">
      <t>ノウヒンビ</t>
    </rPh>
    <phoneticPr fontId="3"/>
  </si>
  <si>
    <t>品目
(区分)</t>
    <rPh sb="0" eb="2">
      <t>ヒンモク</t>
    </rPh>
    <rPh sb="4" eb="6">
      <t>クブン</t>
    </rPh>
    <phoneticPr fontId="3"/>
  </si>
  <si>
    <t>商品名</t>
    <rPh sb="0" eb="3">
      <t>ショウヒンメイ</t>
    </rPh>
    <phoneticPr fontId="3"/>
  </si>
  <si>
    <t>購入先</t>
    <rPh sb="0" eb="3">
      <t>コウニュウサキ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</si>
  <si>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</si>
  <si>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</si>
  <si>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r>
      <rPr>
        <b/>
        <sz val="10"/>
        <color theme="1"/>
        <rFont val="游ゴシック"/>
        <family val="3"/>
        <charset val="128"/>
        <scheme val="minor"/>
      </rPr>
      <t xml:space="preserve">領収書等
</t>
    </r>
    <r>
      <rPr>
        <b/>
        <sz val="11"/>
        <color theme="1"/>
        <rFont val="游ゴシック"/>
        <family val="3"/>
        <charset val="128"/>
        <scheme val="minor"/>
      </rPr>
      <t>番号</t>
    </r>
    <phoneticPr fontId="3"/>
  </si>
  <si>
    <t>備考
(品目名等)</t>
    <rPh sb="0" eb="2">
      <t>ビコウ</t>
    </rPh>
    <rPh sb="4" eb="6">
      <t>ヒンモク</t>
    </rPh>
    <rPh sb="6" eb="7">
      <t>メイ</t>
    </rPh>
    <rPh sb="7" eb="8">
      <t>トウ</t>
    </rPh>
    <phoneticPr fontId="3"/>
  </si>
  <si>
    <t>ゴミ袋</t>
    <rPh sb="2" eb="3">
      <t>ブクロ</t>
    </rPh>
    <phoneticPr fontId="3"/>
  </si>
  <si>
    <t>ドライシャンプー</t>
  </si>
  <si>
    <t>フェイスシールド</t>
  </si>
  <si>
    <t>その他①</t>
    <rPh sb="2" eb="3">
      <t>タ</t>
    </rPh>
    <phoneticPr fontId="3"/>
  </si>
  <si>
    <t>平均単価</t>
    <rPh sb="0" eb="2">
      <t>ヘイキン</t>
    </rPh>
    <rPh sb="2" eb="4">
      <t>タンカ</t>
    </rPh>
    <phoneticPr fontId="3"/>
  </si>
  <si>
    <t>単位</t>
    <rPh sb="0" eb="2">
      <t>タンイ</t>
    </rPh>
    <phoneticPr fontId="3"/>
  </si>
  <si>
    <t>商品名</t>
    <phoneticPr fontId="3"/>
  </si>
  <si>
    <t>購入先</t>
    <phoneticPr fontId="3"/>
  </si>
  <si>
    <t>使い捨て清掃用具</t>
    <rPh sb="0" eb="1">
      <t>ツカ</t>
    </rPh>
    <rPh sb="2" eb="3">
      <t>ス</t>
    </rPh>
    <rPh sb="4" eb="8">
      <t>セイソウヨウグ</t>
    </rPh>
    <phoneticPr fontId="3"/>
  </si>
  <si>
    <t>次亜塩素酸ナトリウム製剤</t>
    <rPh sb="0" eb="5">
      <t>ジアエンソサン</t>
    </rPh>
    <rPh sb="10" eb="12">
      <t>セイザイ</t>
    </rPh>
    <phoneticPr fontId="3"/>
  </si>
  <si>
    <t>年度</t>
  </si>
  <si>
    <t>介護老人福祉施設</t>
  </si>
  <si>
    <t>品目
(区分)</t>
    <phoneticPr fontId="3"/>
  </si>
  <si>
    <t>ゴミ処理用ブルーシート</t>
    <rPh sb="2" eb="5">
      <t>ショリヨウ</t>
    </rPh>
    <phoneticPr fontId="3"/>
  </si>
  <si>
    <t>ゴミ処理用テープ</t>
    <rPh sb="2" eb="5">
      <t>ショリヨウ</t>
    </rPh>
    <phoneticPr fontId="3"/>
  </si>
  <si>
    <t>通所介護事業所（通常規模型）</t>
  </si>
  <si>
    <t>R5</t>
    <phoneticPr fontId="3"/>
  </si>
  <si>
    <t>通所介護事業所（大規模型（Ⅰ））</t>
  </si>
  <si>
    <t>R4</t>
    <phoneticPr fontId="3"/>
  </si>
  <si>
    <t>マスク</t>
    <phoneticPr fontId="3"/>
  </si>
  <si>
    <t>通所介護事業所（大規模型（Ⅱ））</t>
  </si>
  <si>
    <t>ガウン</t>
    <phoneticPr fontId="3"/>
  </si>
  <si>
    <t>地域密着型通所介護事業所(療養通所介護事業所を含む)</t>
  </si>
  <si>
    <t>手袋・グローブ</t>
    <rPh sb="0" eb="2">
      <t>テブクロ</t>
    </rPh>
    <phoneticPr fontId="3"/>
  </si>
  <si>
    <t>認知症対応型通所介護事業所</t>
  </si>
  <si>
    <t>通所リハビリテーション事業所（通常規模型）</t>
  </si>
  <si>
    <t>ヘアキャップ</t>
    <phoneticPr fontId="3"/>
  </si>
  <si>
    <t>その他②</t>
    <rPh sb="2" eb="3">
      <t>タ</t>
    </rPh>
    <phoneticPr fontId="3"/>
  </si>
  <si>
    <t>通所リハビリテーション事業所（大規模型（Ⅰ））</t>
  </si>
  <si>
    <t>シューズカバー</t>
    <phoneticPr fontId="3"/>
  </si>
  <si>
    <t>アルコール消毒液</t>
    <rPh sb="5" eb="7">
      <t>ショウドク</t>
    </rPh>
    <rPh sb="7" eb="8">
      <t>エキ</t>
    </rPh>
    <phoneticPr fontId="3"/>
  </si>
  <si>
    <t>その他③</t>
    <rPh sb="2" eb="3">
      <t>タ</t>
    </rPh>
    <phoneticPr fontId="3"/>
  </si>
  <si>
    <t>通所リハビリテーション事業所（大規模型（Ⅱ））</t>
  </si>
  <si>
    <t>短期入所生活介護事業所（空床型を除く）</t>
    <rPh sb="12" eb="15">
      <t>クウショウガタ</t>
    </rPh>
    <rPh sb="16" eb="17">
      <t>ノゾ</t>
    </rPh>
    <phoneticPr fontId="1"/>
  </si>
  <si>
    <t>ハンドソープ</t>
  </si>
  <si>
    <t>ゴミ箱（終息後廃棄）</t>
    <rPh sb="2" eb="3">
      <t>バコ</t>
    </rPh>
    <rPh sb="4" eb="7">
      <t>シュウソクゴ</t>
    </rPh>
    <rPh sb="7" eb="9">
      <t>ハイキ</t>
    </rPh>
    <phoneticPr fontId="3"/>
  </si>
  <si>
    <t>短期入所療養介護事業所（空床型を除く）</t>
    <rPh sb="12" eb="15">
      <t>クウショウガタ</t>
    </rPh>
    <rPh sb="16" eb="17">
      <t>ノゾ</t>
    </rPh>
    <phoneticPr fontId="1"/>
  </si>
  <si>
    <t>からだふき</t>
    <phoneticPr fontId="3"/>
  </si>
  <si>
    <t>訪問介護事業所</t>
  </si>
  <si>
    <t>おしりふき</t>
    <phoneticPr fontId="3"/>
  </si>
  <si>
    <t>訪問入浴介護事業所</t>
  </si>
  <si>
    <t>アルコール消毒液</t>
    <rPh sb="5" eb="8">
      <t>ショウドクエキ</t>
    </rPh>
    <phoneticPr fontId="3"/>
  </si>
  <si>
    <t>訪問看護事業所</t>
  </si>
  <si>
    <t>エプロン</t>
    <phoneticPr fontId="3"/>
  </si>
  <si>
    <t>訪問リハビリテーション事業所</t>
  </si>
  <si>
    <t>使い捨て食器（容器）</t>
    <rPh sb="0" eb="1">
      <t>ツカ</t>
    </rPh>
    <rPh sb="2" eb="3">
      <t>ス</t>
    </rPh>
    <rPh sb="4" eb="6">
      <t>ショッキ</t>
    </rPh>
    <rPh sb="7" eb="9">
      <t>ヨウキ</t>
    </rPh>
    <phoneticPr fontId="3"/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</si>
  <si>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</si>
  <si>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</si>
  <si>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</si>
  <si>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</si>
  <si>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</si>
  <si>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</si>
  <si>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</si>
  <si>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</si>
  <si>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</si>
  <si>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</si>
  <si>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</si>
  <si>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</si>
  <si>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養護老人ホーム（定員30人以上）</t>
  </si>
  <si>
    <t>養護老人ホーム（定員29人以下）</t>
  </si>
  <si>
    <t>軽費老人ホーム（定員30人以上）</t>
  </si>
  <si>
    <t>軽費老人ホーム（定員29人以下）</t>
  </si>
  <si>
    <t>有料老人ホーム（定員30人以上）</t>
  </si>
  <si>
    <t>有料老人ホーム（定員29人以下）</t>
  </si>
  <si>
    <t>サービス付き高齢者向け住宅（定員30人以上）</t>
  </si>
  <si>
    <t>サービス付き高齢者向け住宅（定員29人以下）</t>
  </si>
  <si>
    <t>衛生用品購入</t>
  </si>
  <si>
    <t>（チェック表2-1）</t>
    <rPh sb="5" eb="6">
      <t>ヒョウ</t>
    </rPh>
    <phoneticPr fontId="3"/>
  </si>
  <si>
    <t>左記の購入量のうち
感染期間内の使用量</t>
    <rPh sb="0" eb="2">
      <t>サキ</t>
    </rPh>
    <rPh sb="3" eb="6">
      <t>コウニュウリョウ</t>
    </rPh>
    <rPh sb="10" eb="12">
      <t>カンセン</t>
    </rPh>
    <rPh sb="12" eb="14">
      <t>キカン</t>
    </rPh>
    <rPh sb="14" eb="15">
      <t>ナイ</t>
    </rPh>
    <rPh sb="16" eb="19">
      <t>シヨウリョウ</t>
    </rPh>
    <phoneticPr fontId="3"/>
  </si>
  <si>
    <t>備考</t>
    <rPh sb="0" eb="2">
      <t>ビコウ</t>
    </rPh>
    <phoneticPr fontId="3"/>
  </si>
  <si>
    <t>計上した物品の支払はすべて完了している</t>
    <rPh sb="0" eb="2">
      <t>ケイジョウ</t>
    </rPh>
    <rPh sb="4" eb="6">
      <t>ブッピン</t>
    </rPh>
    <rPh sb="7" eb="9">
      <t>シハライ</t>
    </rPh>
    <rPh sb="13" eb="15">
      <t>カンリョウ</t>
    </rPh>
    <phoneticPr fontId="3"/>
  </si>
  <si>
    <t>確認項目</t>
    <rPh sb="0" eb="4">
      <t>カクニンコウモク</t>
    </rPh>
    <phoneticPr fontId="3"/>
  </si>
  <si>
    <t>（チェック表2-3）</t>
    <rPh sb="5" eb="6">
      <t>ヒョウ</t>
    </rPh>
    <phoneticPr fontId="3"/>
  </si>
  <si>
    <t>（チェック表2-4）</t>
    <rPh sb="5" eb="6">
      <t>ヒョウ</t>
    </rPh>
    <phoneticPr fontId="3"/>
  </si>
  <si>
    <t>補助対象額</t>
    <rPh sb="0" eb="2">
      <t>ホジョ</t>
    </rPh>
    <rPh sb="2" eb="4">
      <t>タイショウ</t>
    </rPh>
    <rPh sb="4" eb="5">
      <t>ガク</t>
    </rPh>
    <phoneticPr fontId="3"/>
  </si>
  <si>
    <t>（チェック表2-2）</t>
    <phoneticPr fontId="3"/>
  </si>
  <si>
    <t>（チェック表2-4）</t>
    <phoneticPr fontId="3"/>
  </si>
  <si>
    <t>金額</t>
    <rPh sb="0" eb="2">
      <t>キンガク</t>
    </rPh>
    <phoneticPr fontId="3"/>
  </si>
  <si>
    <t>数量</t>
    <rPh sb="0" eb="2">
      <t>スウリョウ</t>
    </rPh>
    <phoneticPr fontId="3"/>
  </si>
  <si>
    <t>※単位を揃えて数量を記載すること</t>
    <rPh sb="1" eb="3">
      <t>タンイ</t>
    </rPh>
    <rPh sb="4" eb="5">
      <t>ソロ</t>
    </rPh>
    <rPh sb="7" eb="9">
      <t>スウリョウ</t>
    </rPh>
    <rPh sb="10" eb="12">
      <t>キサイ</t>
    </rPh>
    <phoneticPr fontId="3"/>
  </si>
  <si>
    <t>（チェック表2-5）</t>
    <rPh sb="5" eb="6">
      <t>ヒョウ</t>
    </rPh>
    <phoneticPr fontId="3"/>
  </si>
  <si>
    <t>（チェック表2-6）</t>
    <phoneticPr fontId="3"/>
  </si>
  <si>
    <t>【該当する方を選択】</t>
    <rPh sb="1" eb="3">
      <t>ガイトウ</t>
    </rPh>
    <rPh sb="5" eb="6">
      <t>ホウ</t>
    </rPh>
    <rPh sb="7" eb="9">
      <t>センタク</t>
    </rPh>
    <phoneticPr fontId="3"/>
  </si>
  <si>
    <t>最終支払日</t>
    <rPh sb="0" eb="2">
      <t>サイシュウ</t>
    </rPh>
    <rPh sb="2" eb="5">
      <t>シハライビ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</si>
  <si>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</si>
  <si>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茨城県</t>
    <rPh sb="0" eb="3">
      <t>イバラキケン</t>
    </rPh>
    <phoneticPr fontId="5"/>
  </si>
  <si>
    <t>感染発生日：</t>
    <rPh sb="0" eb="2">
      <t>カンセン</t>
    </rPh>
    <rPh sb="2" eb="5">
      <t>ハッセイビ</t>
    </rPh>
    <phoneticPr fontId="3"/>
  </si>
  <si>
    <t>衛生用品購入</t>
    <rPh sb="0" eb="2">
      <t>エイセイ</t>
    </rPh>
    <rPh sb="2" eb="4">
      <t>ヨウヒン</t>
    </rPh>
    <rPh sb="4" eb="6">
      <t>コウニュウ</t>
    </rPh>
    <phoneticPr fontId="5"/>
  </si>
  <si>
    <t>消毒・除菌シート</t>
    <rPh sb="0" eb="2">
      <t>ショウドク</t>
    </rPh>
    <rPh sb="3" eb="5">
      <t>ジョキン</t>
    </rPh>
    <phoneticPr fontId="3"/>
  </si>
  <si>
    <t>ゴーグル</t>
    <phoneticPr fontId="3"/>
  </si>
  <si>
    <t>※【衛生用品】補助対象額整理表（チェック表2-2）も作成してください</t>
    <rPh sb="2" eb="4">
      <t>エイセイ</t>
    </rPh>
    <rPh sb="4" eb="6">
      <t>ヨウヒン</t>
    </rPh>
    <rPh sb="7" eb="9">
      <t>ホジョ</t>
    </rPh>
    <rPh sb="9" eb="11">
      <t>タイショウ</t>
    </rPh>
    <rPh sb="11" eb="12">
      <t>ガク</t>
    </rPh>
    <rPh sb="12" eb="14">
      <t>セイリ</t>
    </rPh>
    <rPh sb="14" eb="15">
      <t>ヒョウ</t>
    </rPh>
    <rPh sb="20" eb="21">
      <t>ヒョウ</t>
    </rPh>
    <rPh sb="26" eb="28">
      <t>サクセイ</t>
    </rPh>
    <phoneticPr fontId="3"/>
  </si>
  <si>
    <t>※【消毒・清掃】補助対象額整理表（チェック表2-4）も作成してください</t>
    <rPh sb="2" eb="4">
      <t>ショウドク</t>
    </rPh>
    <rPh sb="5" eb="7">
      <t>セイソウ</t>
    </rPh>
    <rPh sb="8" eb="10">
      <t>ホジョ</t>
    </rPh>
    <rPh sb="10" eb="12">
      <t>タイショウ</t>
    </rPh>
    <rPh sb="12" eb="13">
      <t>ガク</t>
    </rPh>
    <rPh sb="13" eb="15">
      <t>セイリ</t>
    </rPh>
    <rPh sb="15" eb="16">
      <t>ヒョウ</t>
    </rPh>
    <rPh sb="21" eb="22">
      <t>ヒョウ</t>
    </rPh>
    <rPh sb="27" eb="29">
      <t>サクセイ</t>
    </rPh>
    <phoneticPr fontId="3"/>
  </si>
  <si>
    <t>※【廃棄物処理】補助対象額整理表（チェック表2-6）も作成してください</t>
    <rPh sb="2" eb="5">
      <t>ハイキブツ</t>
    </rPh>
    <rPh sb="5" eb="7">
      <t>ショリ</t>
    </rPh>
    <rPh sb="8" eb="10">
      <t>ホジョ</t>
    </rPh>
    <rPh sb="10" eb="12">
      <t>タイショウ</t>
    </rPh>
    <rPh sb="12" eb="13">
      <t>ガク</t>
    </rPh>
    <rPh sb="13" eb="15">
      <t>セイリ</t>
    </rPh>
    <rPh sb="15" eb="16">
      <t>ヒョウ</t>
    </rPh>
    <rPh sb="21" eb="22">
      <t>ヒョウ</t>
    </rPh>
    <rPh sb="27" eb="29">
      <t>サクセイ</t>
    </rPh>
    <phoneticPr fontId="3"/>
  </si>
  <si>
    <t>消毒・清掃</t>
    <rPh sb="0" eb="2">
      <t>ショウドク</t>
    </rPh>
    <rPh sb="3" eb="5">
      <t>セイソウ</t>
    </rPh>
    <phoneticPr fontId="3"/>
  </si>
  <si>
    <t>消毒・清掃</t>
    <phoneticPr fontId="3"/>
  </si>
  <si>
    <t>感染性廃棄物処理</t>
    <rPh sb="0" eb="3">
      <t>カンセンセイ</t>
    </rPh>
    <rPh sb="3" eb="6">
      <t>ハイキブツ</t>
    </rPh>
    <rPh sb="6" eb="8">
      <t>ショリ</t>
    </rPh>
    <phoneticPr fontId="3"/>
  </si>
  <si>
    <t>感染性廃棄物処理</t>
    <phoneticPr fontId="3"/>
  </si>
  <si>
    <t>計上した金額が、税込価格又は税抜価格で統一されている</t>
    <rPh sb="0" eb="2">
      <t>ケイジョウ</t>
    </rPh>
    <rPh sb="4" eb="6">
      <t>キンガク</t>
    </rPh>
    <rPh sb="8" eb="10">
      <t>ゼイコ</t>
    </rPh>
    <rPh sb="10" eb="12">
      <t>カカク</t>
    </rPh>
    <rPh sb="12" eb="13">
      <t>マタ</t>
    </rPh>
    <rPh sb="14" eb="16">
      <t>ゼイヌ</t>
    </rPh>
    <rPh sb="16" eb="18">
      <t>カカク</t>
    </rPh>
    <rPh sb="19" eb="21">
      <t>トウイツ</t>
    </rPh>
    <phoneticPr fontId="3"/>
  </si>
  <si>
    <t>計上した金額が、税込価格または税抜価格で統一されている</t>
    <rPh sb="0" eb="2">
      <t>ケイジョウ</t>
    </rPh>
    <rPh sb="4" eb="6">
      <t>キンガク</t>
    </rPh>
    <rPh sb="8" eb="10">
      <t>ゼイコ</t>
    </rPh>
    <rPh sb="10" eb="12">
      <t>カカク</t>
    </rPh>
    <rPh sb="15" eb="17">
      <t>ゼイヌ</t>
    </rPh>
    <rPh sb="17" eb="19">
      <t>カカク</t>
    </rPh>
    <rPh sb="20" eb="22">
      <t>トウイツ</t>
    </rPh>
    <phoneticPr fontId="3"/>
  </si>
  <si>
    <t>１　チェックリスト</t>
    <phoneticPr fontId="3"/>
  </si>
  <si>
    <t>２　一覧表</t>
    <rPh sb="2" eb="5">
      <t>イチランヒョウ</t>
    </rPh>
    <phoneticPr fontId="3"/>
  </si>
  <si>
    <t>１　チェックリスト</t>
    <phoneticPr fontId="3"/>
  </si>
  <si>
    <t>２　一覧表</t>
    <rPh sb="2" eb="5">
      <t>イチランヒョウ</t>
    </rPh>
    <phoneticPr fontId="3"/>
  </si>
  <si>
    <t>税込</t>
    <phoneticPr fontId="3"/>
  </si>
  <si>
    <t>税抜</t>
    <phoneticPr fontId="3"/>
  </si>
  <si>
    <t>※単位を揃えて数量を記載すること</t>
    <phoneticPr fontId="3"/>
  </si>
  <si>
    <t>円</t>
    <rPh sb="0" eb="1">
      <t>エン</t>
    </rPh>
    <phoneticPr fontId="3"/>
  </si>
  <si>
    <t>助成対象区分(ア)へ計上</t>
    <phoneticPr fontId="3"/>
  </si>
  <si>
    <t>助成対象区分(ア)へ計上</t>
    <phoneticPr fontId="3"/>
  </si>
  <si>
    <t>助成対象区分(ア)へ計上</t>
    <rPh sb="0" eb="2">
      <t>ジョセイ</t>
    </rPh>
    <rPh sb="2" eb="4">
      <t>タイショウ</t>
    </rPh>
    <rPh sb="4" eb="6">
      <t>クブン</t>
    </rPh>
    <rPh sb="10" eb="12">
      <t>ケイジョウ</t>
    </rPh>
    <phoneticPr fontId="3"/>
  </si>
  <si>
    <t>ペーパータオル</t>
    <phoneticPr fontId="3"/>
  </si>
  <si>
    <t>その他④</t>
    <rPh sb="2" eb="3">
      <t>タ</t>
    </rPh>
    <phoneticPr fontId="3"/>
  </si>
  <si>
    <t>その他⑤</t>
    <rPh sb="2" eb="3">
      <t>タ</t>
    </rPh>
    <phoneticPr fontId="3"/>
  </si>
  <si>
    <t>その他⑥</t>
    <rPh sb="2" eb="3">
      <t>タ</t>
    </rPh>
    <phoneticPr fontId="3"/>
  </si>
  <si>
    <t>その他⑦</t>
    <rPh sb="2" eb="3">
      <t>タ</t>
    </rPh>
    <phoneticPr fontId="3"/>
  </si>
  <si>
    <t>その他⑧</t>
    <rPh sb="2" eb="3">
      <t>タ</t>
    </rPh>
    <phoneticPr fontId="3"/>
  </si>
  <si>
    <t>その他⑨</t>
    <rPh sb="2" eb="3">
      <t>タ</t>
    </rPh>
    <phoneticPr fontId="3"/>
  </si>
  <si>
    <t>その他⑩</t>
    <rPh sb="2" eb="3">
      <t>タ</t>
    </rPh>
    <phoneticPr fontId="3"/>
  </si>
  <si>
    <t>　　　　　　　　　　購入物品一覧表（衛生用品）</t>
    <rPh sb="10" eb="12">
      <t>コウニュウ</t>
    </rPh>
    <rPh sb="12" eb="14">
      <t>ブッピン</t>
    </rPh>
    <rPh sb="14" eb="17">
      <t>イチランヒョウ</t>
    </rPh>
    <rPh sb="18" eb="22">
      <t>エイセイヨウヒン</t>
    </rPh>
    <phoneticPr fontId="3"/>
  </si>
  <si>
    <t>　　　　　　　　　　　購入物品補助対象額整理表（衛生用品）</t>
    <phoneticPr fontId="3"/>
  </si>
  <si>
    <t>　　　　　　　　　　物品購入等一覧表（消毒・清掃用品）</t>
    <rPh sb="10" eb="15">
      <t>ブッピンコウニュウトウ</t>
    </rPh>
    <rPh sb="15" eb="18">
      <t>イチランヒョウ</t>
    </rPh>
    <rPh sb="19" eb="21">
      <t>ショウドク</t>
    </rPh>
    <rPh sb="22" eb="26">
      <t>セイソウヨウヒン</t>
    </rPh>
    <phoneticPr fontId="3"/>
  </si>
  <si>
    <t>　　　　　　　　　　　　　　購入物品補助対象額整理表（消毒・清掃用品）</t>
    <phoneticPr fontId="3"/>
  </si>
  <si>
    <t>　　　　　　　　　物品購入等一覧表（感染性廃棄物処理用品）</t>
    <rPh sb="9" eb="14">
      <t>ブッピンコウニュウトウ</t>
    </rPh>
    <rPh sb="14" eb="17">
      <t>イチランヒョウ</t>
    </rPh>
    <rPh sb="18" eb="21">
      <t>カンセンセイ</t>
    </rPh>
    <rPh sb="21" eb="24">
      <t>ハイキブツ</t>
    </rPh>
    <rPh sb="24" eb="28">
      <t>ショリヨウヒン</t>
    </rPh>
    <phoneticPr fontId="3"/>
  </si>
  <si>
    <t>　　　　　　　　　物品購入使用量一覧表（感染性廃棄物処理用品）</t>
    <phoneticPr fontId="3"/>
  </si>
  <si>
    <t>「その他」の品名</t>
    <rPh sb="3" eb="4">
      <t>タ</t>
    </rPh>
    <rPh sb="6" eb="8">
      <t>ヒンメイ</t>
    </rPh>
    <phoneticPr fontId="3"/>
  </si>
  <si>
    <t>「その他」の品名</t>
    <phoneticPr fontId="3"/>
  </si>
  <si>
    <t>品名
（区分）</t>
    <rPh sb="0" eb="2">
      <t>ヒンメイ</t>
    </rPh>
    <rPh sb="4" eb="6">
      <t>クブン</t>
    </rPh>
    <phoneticPr fontId="3"/>
  </si>
  <si>
    <t>使い捨て食器（箸・スプーン等）</t>
    <rPh sb="0" eb="1">
      <t>ツカ</t>
    </rPh>
    <rPh sb="2" eb="3">
      <t>ス</t>
    </rPh>
    <rPh sb="4" eb="6">
      <t>ショッキ</t>
    </rPh>
    <rPh sb="7" eb="8">
      <t>ハシ</t>
    </rPh>
    <rPh sb="13" eb="14">
      <t>トウ</t>
    </rPh>
    <phoneticPr fontId="3"/>
  </si>
  <si>
    <t>単位</t>
    <rPh sb="0" eb="2">
      <t>タンイ</t>
    </rPh>
    <phoneticPr fontId="3"/>
  </si>
  <si>
    <t>左記の購入量の
うちの使用量</t>
    <rPh sb="0" eb="2">
      <t>サキ</t>
    </rPh>
    <rPh sb="3" eb="5">
      <t>コウニュウ</t>
    </rPh>
    <rPh sb="5" eb="6">
      <t>リョウ</t>
    </rPh>
    <rPh sb="11" eb="14">
      <t>シヨウリョウ</t>
    </rPh>
    <phoneticPr fontId="3"/>
  </si>
  <si>
    <t>左記の購入量の
うちの使用量</t>
    <phoneticPr fontId="3"/>
  </si>
  <si>
    <t>補助対象</t>
    <rPh sb="0" eb="2">
      <t>ホジョ</t>
    </rPh>
    <rPh sb="2" eb="4">
      <t>タイショウ</t>
    </rPh>
    <phoneticPr fontId="3"/>
  </si>
  <si>
    <t>数量</t>
    <rPh sb="0" eb="2">
      <t>スウリョウ</t>
    </rPh>
    <phoneticPr fontId="3"/>
  </si>
  <si>
    <t>購入分</t>
    <rPh sb="0" eb="2">
      <t>コウニュウ</t>
    </rPh>
    <rPh sb="2" eb="3">
      <t>ブン</t>
    </rPh>
    <phoneticPr fontId="3"/>
  </si>
  <si>
    <t>在庫の
不足見込み量</t>
    <rPh sb="0" eb="2">
      <t>ザイコ</t>
    </rPh>
    <rPh sb="4" eb="8">
      <t>フソクミコ</t>
    </rPh>
    <rPh sb="9" eb="10">
      <t>リョウ</t>
    </rPh>
    <phoneticPr fontId="3"/>
  </si>
  <si>
    <t>衛生用品　補助対象額：</t>
    <rPh sb="0" eb="4">
      <t>エイセイヨウヒン</t>
    </rPh>
    <rPh sb="5" eb="9">
      <t>ホジョタイショウ</t>
    </rPh>
    <rPh sb="9" eb="10">
      <t>ガク</t>
    </rPh>
    <phoneticPr fontId="3"/>
  </si>
  <si>
    <t>消毒・清掃　補助対象額：</t>
    <rPh sb="0" eb="2">
      <t>ショウドク</t>
    </rPh>
    <rPh sb="3" eb="5">
      <t>セイソウ</t>
    </rPh>
    <rPh sb="6" eb="8">
      <t>ホジョ</t>
    </rPh>
    <rPh sb="8" eb="10">
      <t>タイショウ</t>
    </rPh>
    <rPh sb="10" eb="11">
      <t>ガク</t>
    </rPh>
    <phoneticPr fontId="3"/>
  </si>
  <si>
    <t>感染性廃棄物処理　補助対象額：</t>
    <rPh sb="0" eb="2">
      <t>カンセン</t>
    </rPh>
    <rPh sb="2" eb="3">
      <t>セイ</t>
    </rPh>
    <rPh sb="3" eb="6">
      <t>ハイキブツ</t>
    </rPh>
    <rPh sb="6" eb="8">
      <t>ショリ</t>
    </rPh>
    <rPh sb="9" eb="13">
      <t>ホジョタイショウ</t>
    </rPh>
    <rPh sb="13" eb="14">
      <t>ガク</t>
    </rPh>
    <phoneticPr fontId="3"/>
  </si>
  <si>
    <t>更新日：R5.10.26</t>
    <rPh sb="0" eb="3">
      <t>コウシンビ</t>
    </rPh>
    <phoneticPr fontId="3"/>
  </si>
  <si>
    <t>更新日：R510.26</t>
    <phoneticPr fontId="3"/>
  </si>
  <si>
    <t>更新日：R5.10.26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</si>
</sst>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¥&quot;#,##0;&quot;¥&quot;\-#,##0"/>
    <numFmt numFmtId="176" formatCode="[$-411]ggge&quot;年&quot;m&quot;月&quot;d&quot;日&quot;;@"/>
    <numFmt numFmtId="177" formatCode="m&quot;月&quot;d&quot;日&quot;;@"/>
    <numFmt numFmtId="178" formatCode="#,##0_ "/>
    <numFmt numFmtId="179" formatCode="#"/>
    <numFmt numFmtId="180" formatCode="#.0"/>
    <numFmt numFmtId="181" formatCode="#,###"/>
    <numFmt numFmtId="182" formatCode="#0.00"/>
    <numFmt numFmtId="183" formatCode="#0.0"/>
    <numFmt numFmtId="184" formatCode="##,##0.0"/>
    <numFmt numFmtId="185" formatCode="0_);[Red]\(0\)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rgb="FFFF0000"/>
      </top>
      <bottom/>
      <diagonal/>
    </border>
    <border>
      <left/>
      <right style="thick">
        <color indexed="64"/>
      </right>
      <top style="thick">
        <color rgb="FFFF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1">
    <xf numFmtId="0" fontId="0" fillId="0" borderId="0" xfId="0"/>
    <xf numFmtId="5" fontId="0" fillId="0" borderId="0" xfId="0" applyNumberFormat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Protection="1"/>
    <xf numFmtId="0" fontId="6" fillId="0" borderId="17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0" fontId="6" fillId="0" borderId="19" xfId="0" applyNumberFormat="1" applyFont="1" applyBorder="1" applyAlignment="1" applyProtection="1">
      <alignment horizontal="center"/>
    </xf>
    <xf numFmtId="38" fontId="9" fillId="2" borderId="30" xfId="1" applyFont="1" applyFill="1" applyBorder="1" applyAlignment="1">
      <alignment horizontal="center" vertical="center" wrapText="1"/>
    </xf>
    <xf numFmtId="177" fontId="0" fillId="0" borderId="0" xfId="0" applyNumberFormat="1"/>
    <xf numFmtId="38" fontId="9" fillId="2" borderId="29" xfId="1" applyFont="1" applyFill="1" applyBorder="1" applyAlignment="1">
      <alignment horizontal="center" vertical="center" wrapText="1"/>
    </xf>
    <xf numFmtId="0" fontId="4" fillId="0" borderId="0" xfId="0" applyFont="1"/>
    <xf numFmtId="0" fontId="10" fillId="0" borderId="0" xfId="0" applyFont="1"/>
    <xf numFmtId="38" fontId="9" fillId="2" borderId="41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/>
    <xf numFmtId="0" fontId="13" fillId="0" borderId="0" xfId="0" applyFont="1" applyFill="1" applyAlignment="1" applyProtection="1">
      <alignment vertical="center"/>
    </xf>
    <xf numFmtId="0" fontId="0" fillId="0" borderId="0" xfId="0" applyFill="1"/>
    <xf numFmtId="0" fontId="11" fillId="0" borderId="0" xfId="0" applyFont="1" applyProtection="1"/>
    <xf numFmtId="0" fontId="8" fillId="0" borderId="0" xfId="0" applyFont="1" applyProtection="1"/>
    <xf numFmtId="0" fontId="0" fillId="2" borderId="41" xfId="0" applyFill="1" applyBorder="1" applyAlignment="1" applyProtection="1">
      <alignment shrinkToFit="1"/>
      <protection locked="0"/>
    </xf>
    <xf numFmtId="0" fontId="0" fillId="2" borderId="42" xfId="0" applyFill="1" applyBorder="1" applyAlignment="1" applyProtection="1">
      <alignment shrinkToFit="1"/>
      <protection locked="0"/>
    </xf>
    <xf numFmtId="0" fontId="0" fillId="0" borderId="0" xfId="0" applyFont="1" applyProtection="1"/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5" fontId="14" fillId="0" borderId="0" xfId="0" applyNumberFormat="1" applyFont="1" applyAlignment="1" applyProtection="1">
      <alignment vertical="center"/>
    </xf>
    <xf numFmtId="185" fontId="14" fillId="0" borderId="27" xfId="0" applyNumberFormat="1" applyFont="1" applyFill="1" applyBorder="1" applyAlignment="1" applyProtection="1">
      <alignment vertical="center" shrinkToFit="1"/>
    </xf>
    <xf numFmtId="181" fontId="14" fillId="0" borderId="43" xfId="0" applyNumberFormat="1" applyFont="1" applyFill="1" applyBorder="1" applyAlignment="1" applyProtection="1">
      <alignment vertical="center"/>
    </xf>
    <xf numFmtId="184" fontId="14" fillId="0" borderId="43" xfId="0" applyNumberFormat="1" applyFont="1" applyFill="1" applyBorder="1" applyAlignment="1" applyProtection="1">
      <alignment vertical="center"/>
    </xf>
    <xf numFmtId="0" fontId="14" fillId="2" borderId="49" xfId="0" applyFont="1" applyFill="1" applyBorder="1" applyAlignment="1" applyProtection="1">
      <alignment shrinkToFit="1"/>
      <protection locked="0"/>
    </xf>
    <xf numFmtId="0" fontId="14" fillId="2" borderId="50" xfId="0" applyFont="1" applyFill="1" applyBorder="1" applyAlignment="1" applyProtection="1">
      <alignment shrinkToFit="1"/>
      <protection locked="0"/>
    </xf>
    <xf numFmtId="5" fontId="14" fillId="0" borderId="0" xfId="0" applyNumberFormat="1" applyFont="1" applyProtection="1"/>
    <xf numFmtId="0" fontId="14" fillId="0" borderId="0" xfId="0" applyFont="1"/>
    <xf numFmtId="0" fontId="14" fillId="0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vertical="center"/>
    </xf>
    <xf numFmtId="0" fontId="14" fillId="0" borderId="36" xfId="0" applyFont="1" applyBorder="1" applyAlignment="1" applyProtection="1">
      <alignment horizontal="right" vertical="center"/>
    </xf>
    <xf numFmtId="5" fontId="14" fillId="0" borderId="0" xfId="0" applyNumberFormat="1" applyFont="1" applyAlignment="1" applyProtection="1"/>
    <xf numFmtId="0" fontId="14" fillId="0" borderId="0" xfId="0" applyFont="1" applyFill="1" applyBorder="1" applyAlignment="1" applyProtection="1"/>
    <xf numFmtId="0" fontId="14" fillId="0" borderId="17" xfId="0" applyNumberFormat="1" applyFont="1" applyFill="1" applyBorder="1" applyAlignment="1" applyProtection="1">
      <alignment horizontal="center" vertical="center"/>
    </xf>
    <xf numFmtId="177" fontId="1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0" xfId="0" applyNumberFormat="1" applyFont="1" applyFill="1" applyBorder="1" applyAlignment="1" applyProtection="1">
      <alignment horizontal="center" vertical="center"/>
      <protection locked="0"/>
    </xf>
    <xf numFmtId="0" fontId="14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2" borderId="17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27" xfId="0" applyNumberFormat="1" applyFont="1" applyFill="1" applyBorder="1" applyAlignment="1" applyProtection="1">
      <alignment vertical="center" shrinkToFit="1"/>
    </xf>
    <xf numFmtId="178" fontId="14" fillId="2" borderId="43" xfId="0" applyNumberFormat="1" applyFont="1" applyFill="1" applyBorder="1" applyAlignment="1" applyProtection="1">
      <alignment vertical="center"/>
      <protection locked="0"/>
    </xf>
    <xf numFmtId="0" fontId="14" fillId="2" borderId="2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shrinkToFit="1"/>
    </xf>
    <xf numFmtId="0" fontId="14" fillId="0" borderId="0" xfId="0" applyNumberFormat="1" applyFont="1" applyBorder="1" applyAlignment="1" applyProtection="1">
      <alignment vertical="center"/>
    </xf>
    <xf numFmtId="0" fontId="14" fillId="0" borderId="0" xfId="0" applyNumberFormat="1" applyFont="1" applyProtection="1"/>
    <xf numFmtId="181" fontId="14" fillId="0" borderId="0" xfId="0" applyNumberFormat="1" applyFont="1" applyAlignment="1" applyProtection="1">
      <alignment vertical="center"/>
    </xf>
    <xf numFmtId="179" fontId="14" fillId="0" borderId="46" xfId="0" applyNumberFormat="1" applyFont="1" applyFill="1" applyBorder="1" applyAlignment="1" applyProtection="1">
      <alignment horizontal="left" vertical="center"/>
    </xf>
    <xf numFmtId="181" fontId="14" fillId="0" borderId="30" xfId="0" applyNumberFormat="1" applyFont="1" applyFill="1" applyBorder="1" applyAlignment="1" applyProtection="1">
      <alignment vertical="center"/>
    </xf>
    <xf numFmtId="179" fontId="14" fillId="0" borderId="22" xfId="0" applyNumberFormat="1" applyFont="1" applyFill="1" applyBorder="1" applyAlignment="1" applyProtection="1">
      <alignment vertical="center"/>
    </xf>
    <xf numFmtId="183" fontId="14" fillId="0" borderId="30" xfId="0" applyNumberFormat="1" applyFont="1" applyFill="1" applyBorder="1" applyAlignment="1" applyProtection="1">
      <alignment vertical="center"/>
    </xf>
    <xf numFmtId="179" fontId="14" fillId="0" borderId="22" xfId="0" applyNumberFormat="1" applyFont="1" applyFill="1" applyBorder="1" applyAlignment="1" applyProtection="1">
      <alignment horizontal="left" vertical="center"/>
    </xf>
    <xf numFmtId="182" fontId="14" fillId="0" borderId="3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/>
    <xf numFmtId="0" fontId="14" fillId="0" borderId="18" xfId="0" applyNumberFormat="1" applyFont="1" applyFill="1" applyBorder="1" applyAlignment="1" applyProtection="1">
      <alignment horizontal="center" vertical="center"/>
    </xf>
    <xf numFmtId="0" fontId="14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0" xfId="0" applyFont="1" applyFill="1" applyAlignment="1" applyProtection="1">
      <alignment horizontal="center" vertical="center"/>
    </xf>
    <xf numFmtId="0" fontId="14" fillId="0" borderId="0" xfId="0" applyFont="1" applyProtection="1"/>
    <xf numFmtId="0" fontId="14" fillId="2" borderId="21" xfId="0" applyNumberFormat="1" applyFont="1" applyFill="1" applyBorder="1" applyAlignment="1" applyProtection="1">
      <alignment vertical="center" shrinkToFit="1"/>
      <protection locked="0"/>
    </xf>
    <xf numFmtId="0" fontId="14" fillId="2" borderId="22" xfId="0" applyNumberFormat="1" applyFont="1" applyFill="1" applyBorder="1" applyAlignment="1" applyProtection="1">
      <alignment horizontal="left" vertical="center" shrinkToFit="1"/>
      <protection locked="0"/>
    </xf>
    <xf numFmtId="0" fontId="1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1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Fill="1" applyBorder="1" applyAlignment="1" applyProtection="1">
      <protection locked="0"/>
    </xf>
    <xf numFmtId="0" fontId="12" fillId="0" borderId="0" xfId="0" applyFont="1" applyFill="1" applyBorder="1" applyAlignment="1" applyProtection="1"/>
    <xf numFmtId="0" fontId="0" fillId="0" borderId="0" xfId="0" applyFont="1" applyBorder="1" applyProtection="1"/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alignment vertical="center"/>
    </xf>
    <xf numFmtId="0" fontId="2" fillId="0" borderId="0" xfId="0" applyFont="1" applyProtection="1"/>
    <xf numFmtId="0" fontId="6" fillId="0" borderId="53" xfId="0" applyFont="1" applyBorder="1" applyAlignment="1" applyProtection="1">
      <alignment vertical="center" shrinkToFit="1"/>
    </xf>
    <xf numFmtId="38" fontId="14" fillId="2" borderId="17" xfId="2" applyFont="1" applyFill="1" applyBorder="1" applyAlignment="1" applyProtection="1">
      <alignment horizontal="right" vertical="center" shrinkToFit="1"/>
      <protection locked="0"/>
    </xf>
    <xf numFmtId="38" fontId="14" fillId="2" borderId="17" xfId="2" applyFont="1" applyFill="1" applyBorder="1" applyAlignment="1" applyProtection="1">
      <alignment horizontal="right" vertical="center"/>
      <protection locked="0"/>
    </xf>
    <xf numFmtId="0" fontId="6" fillId="0" borderId="35" xfId="0" applyFont="1" applyBorder="1" applyAlignment="1" applyProtection="1">
      <alignment horizontal="center" vertical="center"/>
    </xf>
    <xf numFmtId="179" fontId="14" fillId="0" borderId="58" xfId="0" applyNumberFormat="1" applyFont="1" applyFill="1" applyBorder="1" applyAlignment="1" applyProtection="1">
      <alignment vertical="center"/>
    </xf>
    <xf numFmtId="179" fontId="14" fillId="0" borderId="54" xfId="0" applyNumberFormat="1" applyFont="1" applyFill="1" applyBorder="1" applyAlignment="1" applyProtection="1">
      <alignment vertical="center"/>
    </xf>
    <xf numFmtId="0" fontId="16" fillId="0" borderId="0" xfId="0" applyFont="1" applyBorder="1" applyProtection="1"/>
    <xf numFmtId="0" fontId="0" fillId="0" borderId="0" xfId="0" applyBorder="1" applyProtection="1"/>
    <xf numFmtId="0" fontId="14" fillId="0" borderId="52" xfId="0" applyFont="1" applyBorder="1" applyProtection="1"/>
    <xf numFmtId="0" fontId="16" fillId="0" borderId="52" xfId="0" applyFont="1" applyBorder="1" applyProtection="1"/>
    <xf numFmtId="0" fontId="16" fillId="0" borderId="0" xfId="0" applyFont="1"/>
    <xf numFmtId="0" fontId="16" fillId="0" borderId="69" xfId="0" applyFont="1" applyBorder="1" applyProtection="1"/>
    <xf numFmtId="0" fontId="14" fillId="2" borderId="11" xfId="0" applyFont="1" applyFill="1" applyBorder="1" applyAlignment="1" applyProtection="1">
      <alignment shrinkToFit="1"/>
      <protection locked="0"/>
    </xf>
    <xf numFmtId="182" fontId="14" fillId="0" borderId="16" xfId="0" applyNumberFormat="1" applyFont="1" applyFill="1" applyBorder="1" applyAlignment="1" applyProtection="1">
      <alignment vertical="center"/>
    </xf>
    <xf numFmtId="179" fontId="14" fillId="0" borderId="72" xfId="0" applyNumberFormat="1" applyFont="1" applyFill="1" applyBorder="1" applyAlignment="1" applyProtection="1">
      <alignment vertical="center"/>
    </xf>
    <xf numFmtId="0" fontId="16" fillId="0" borderId="40" xfId="0" applyFont="1" applyBorder="1" applyProtection="1"/>
    <xf numFmtId="0" fontId="14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</xf>
    <xf numFmtId="0" fontId="13" fillId="4" borderId="0" xfId="0" applyFont="1" applyFill="1" applyAlignment="1" applyProtection="1">
      <alignment horizontal="center" vertical="center"/>
    </xf>
    <xf numFmtId="0" fontId="10" fillId="0" borderId="0" xfId="0" applyFont="1" applyProtection="1"/>
    <xf numFmtId="0" fontId="14" fillId="0" borderId="0" xfId="0" applyFont="1" applyAlignment="1" applyProtection="1">
      <alignment horizontal="left" vertical="center"/>
    </xf>
    <xf numFmtId="179" fontId="14" fillId="0" borderId="46" xfId="0" applyNumberFormat="1" applyFont="1" applyFill="1" applyBorder="1" applyAlignment="1" applyProtection="1">
      <alignment horizontal="left" vertical="center" shrinkToFit="1"/>
    </xf>
    <xf numFmtId="179" fontId="14" fillId="0" borderId="22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 applyProtection="1">
      <alignment horizontal="left" vertical="center"/>
    </xf>
    <xf numFmtId="179" fontId="14" fillId="0" borderId="0" xfId="0" applyNumberFormat="1" applyFont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178" fontId="2" fillId="0" borderId="66" xfId="0" applyNumberFormat="1" applyFont="1" applyBorder="1" applyAlignment="1" applyProtection="1">
      <alignment horizontal="left" vertical="center"/>
    </xf>
    <xf numFmtId="0" fontId="2" fillId="0" borderId="32" xfId="0" applyFont="1" applyBorder="1" applyAlignment="1" applyProtection="1">
      <alignment vertical="center"/>
    </xf>
    <xf numFmtId="178" fontId="17" fillId="0" borderId="66" xfId="0" applyNumberFormat="1" applyFont="1" applyFill="1" applyBorder="1" applyAlignment="1" applyProtection="1">
      <alignment horizontal="right" vertical="center"/>
    </xf>
    <xf numFmtId="0" fontId="15" fillId="0" borderId="0" xfId="0" applyFont="1" applyProtection="1"/>
    <xf numFmtId="0" fontId="8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81" fontId="14" fillId="0" borderId="21" xfId="0" applyNumberFormat="1" applyFont="1" applyFill="1" applyBorder="1" applyAlignment="1" applyProtection="1">
      <alignment vertical="center"/>
    </xf>
    <xf numFmtId="0" fontId="14" fillId="0" borderId="7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vertical="center" shrinkToFit="1"/>
    </xf>
    <xf numFmtId="0" fontId="6" fillId="0" borderId="20" xfId="0" applyFont="1" applyBorder="1" applyAlignment="1" applyProtection="1">
      <alignment horizontal="center"/>
    </xf>
    <xf numFmtId="0" fontId="6" fillId="0" borderId="71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6" fillId="2" borderId="54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14" xfId="0" applyFont="1" applyFill="1" applyBorder="1" applyAlignment="1" applyProtection="1"/>
    <xf numFmtId="0" fontId="14" fillId="0" borderId="14" xfId="0" applyFont="1" applyFill="1" applyBorder="1" applyAlignment="1" applyProtection="1">
      <alignment horizontal="center" vertical="center"/>
    </xf>
    <xf numFmtId="0" fontId="14" fillId="0" borderId="88" xfId="0" applyFont="1" applyFill="1" applyBorder="1" applyAlignment="1" applyProtection="1">
      <alignment vertical="center"/>
    </xf>
    <xf numFmtId="0" fontId="0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181" fontId="0" fillId="0" borderId="0" xfId="0" applyNumberFormat="1" applyFont="1" applyProtection="1"/>
    <xf numFmtId="0" fontId="14" fillId="0" borderId="81" xfId="0" applyNumberFormat="1" applyFont="1" applyFill="1" applyBorder="1" applyAlignment="1" applyProtection="1">
      <alignment vertical="center" shrinkToFit="1"/>
    </xf>
    <xf numFmtId="0" fontId="0" fillId="0" borderId="28" xfId="0" applyFont="1" applyBorder="1" applyProtection="1"/>
    <xf numFmtId="0" fontId="2" fillId="0" borderId="67" xfId="0" applyFont="1" applyBorder="1" applyAlignment="1" applyProtection="1">
      <alignment horizontal="right" vertical="center"/>
    </xf>
    <xf numFmtId="0" fontId="2" fillId="0" borderId="70" xfId="0" applyFont="1" applyBorder="1" applyAlignment="1" applyProtection="1">
      <alignment horizontal="right" vertical="center"/>
    </xf>
    <xf numFmtId="0" fontId="6" fillId="0" borderId="52" xfId="0" applyFont="1" applyBorder="1" applyAlignment="1" applyProtection="1">
      <alignment vertical="center" wrapText="1"/>
    </xf>
    <xf numFmtId="0" fontId="6" fillId="0" borderId="40" xfId="0" applyFont="1" applyBorder="1" applyAlignment="1" applyProtection="1">
      <alignment vertical="center" wrapText="1"/>
    </xf>
    <xf numFmtId="0" fontId="6" fillId="0" borderId="34" xfId="0" applyFont="1" applyBorder="1" applyAlignment="1" applyProtection="1">
      <alignment horizontal="center"/>
    </xf>
    <xf numFmtId="0" fontId="2" fillId="0" borderId="67" xfId="0" applyFont="1" applyBorder="1" applyAlignment="1" applyProtection="1">
      <alignment vertical="center"/>
    </xf>
    <xf numFmtId="0" fontId="2" fillId="0" borderId="70" xfId="0" applyFont="1" applyBorder="1" applyAlignment="1" applyProtection="1">
      <alignment vertical="center"/>
    </xf>
    <xf numFmtId="178" fontId="2" fillId="0" borderId="66" xfId="0" applyNumberFormat="1" applyFont="1" applyBorder="1" applyAlignment="1" applyProtection="1">
      <alignment vertical="center"/>
    </xf>
    <xf numFmtId="181" fontId="14" fillId="0" borderId="20" xfId="0" applyNumberFormat="1" applyFont="1" applyFill="1" applyBorder="1" applyAlignment="1" applyProtection="1">
      <alignment vertical="center"/>
    </xf>
    <xf numFmtId="184" fontId="14" fillId="0" borderId="77" xfId="0" applyNumberFormat="1" applyFont="1" applyFill="1" applyBorder="1" applyAlignment="1" applyProtection="1">
      <alignment vertical="center"/>
    </xf>
    <xf numFmtId="180" fontId="14" fillId="0" borderId="91" xfId="0" applyNumberFormat="1" applyFont="1" applyFill="1" applyBorder="1" applyAlignment="1" applyProtection="1">
      <alignment vertical="center"/>
    </xf>
    <xf numFmtId="180" fontId="14" fillId="0" borderId="58" xfId="0" applyNumberFormat="1" applyFont="1" applyFill="1" applyBorder="1" applyAlignment="1" applyProtection="1">
      <alignment vertical="center"/>
    </xf>
    <xf numFmtId="180" fontId="14" fillId="0" borderId="54" xfId="0" applyNumberFormat="1" applyFont="1" applyFill="1" applyBorder="1" applyAlignment="1" applyProtection="1">
      <alignment vertical="center"/>
    </xf>
    <xf numFmtId="176" fontId="14" fillId="2" borderId="7" xfId="0" applyNumberFormat="1" applyFont="1" applyFill="1" applyBorder="1" applyAlignment="1" applyProtection="1">
      <alignment horizontal="left" vertical="center"/>
      <protection locked="0"/>
    </xf>
    <xf numFmtId="176" fontId="14" fillId="2" borderId="14" xfId="0" applyNumberFormat="1" applyFont="1" applyFill="1" applyBorder="1" applyAlignment="1" applyProtection="1">
      <alignment horizontal="left" vertical="center"/>
      <protection locked="0"/>
    </xf>
    <xf numFmtId="0" fontId="14" fillId="2" borderId="49" xfId="0" applyFont="1" applyFill="1" applyBorder="1" applyAlignment="1" applyProtection="1">
      <alignment horizontal="left" vertical="center" shrinkToFit="1"/>
      <protection locked="0"/>
    </xf>
    <xf numFmtId="0" fontId="14" fillId="2" borderId="50" xfId="0" applyFont="1" applyFill="1" applyBorder="1" applyAlignment="1" applyProtection="1">
      <alignment horizontal="left" vertical="center" shrinkToFit="1"/>
      <protection locked="0"/>
    </xf>
    <xf numFmtId="176" fontId="14" fillId="2" borderId="7" xfId="0" applyNumberFormat="1" applyFont="1" applyFill="1" applyBorder="1" applyAlignment="1" applyProtection="1">
      <alignment horizontal="left" vertical="center" shrinkToFit="1"/>
      <protection locked="0"/>
    </xf>
    <xf numFmtId="176" fontId="14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14" fillId="2" borderId="22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right" vertical="center"/>
    </xf>
    <xf numFmtId="181" fontId="14" fillId="2" borderId="30" xfId="0" applyNumberFormat="1" applyFont="1" applyFill="1" applyBorder="1" applyAlignment="1" applyProtection="1">
      <alignment vertical="center" shrinkToFit="1"/>
      <protection locked="0"/>
    </xf>
    <xf numFmtId="178" fontId="14" fillId="2" borderId="46" xfId="0" applyNumberFormat="1" applyFont="1" applyFill="1" applyBorder="1" applyAlignment="1" applyProtection="1">
      <alignment horizontal="left" vertical="center" shrinkToFit="1"/>
      <protection locked="0"/>
    </xf>
    <xf numFmtId="181" fontId="14" fillId="2" borderId="20" xfId="0" applyNumberFormat="1" applyFont="1" applyFill="1" applyBorder="1" applyAlignment="1" applyProtection="1">
      <alignment vertical="center" shrinkToFit="1"/>
      <protection locked="0"/>
    </xf>
    <xf numFmtId="0" fontId="14" fillId="0" borderId="12" xfId="0" applyFont="1" applyBorder="1" applyAlignment="1" applyProtection="1">
      <alignment horizontal="right" vertical="center"/>
    </xf>
    <xf numFmtId="0" fontId="13" fillId="4" borderId="0" xfId="0" applyFont="1" applyFill="1" applyAlignment="1" applyProtection="1">
      <alignment horizontal="center" vertical="center"/>
    </xf>
    <xf numFmtId="0" fontId="0" fillId="0" borderId="6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6" fillId="0" borderId="21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vertical="center"/>
    </xf>
    <xf numFmtId="0" fontId="14" fillId="0" borderId="16" xfId="0" applyFont="1" applyBorder="1" applyAlignment="1" applyProtection="1">
      <alignment vertical="center"/>
    </xf>
    <xf numFmtId="0" fontId="6" fillId="0" borderId="35" xfId="0" applyFont="1" applyBorder="1" applyAlignment="1" applyProtection="1">
      <alignment horizontal="center" vertical="top"/>
    </xf>
    <xf numFmtId="0" fontId="14" fillId="2" borderId="46" xfId="0" applyNumberFormat="1" applyFont="1" applyFill="1" applyBorder="1" applyAlignment="1" applyProtection="1">
      <alignment vertical="center"/>
      <protection locked="0"/>
    </xf>
    <xf numFmtId="0" fontId="14" fillId="2" borderId="22" xfId="0" applyNumberFormat="1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right" vertical="center" shrinkToFit="1"/>
    </xf>
    <xf numFmtId="0" fontId="14" fillId="0" borderId="12" xfId="0" applyFont="1" applyBorder="1" applyAlignment="1" applyProtection="1">
      <alignment horizontal="right" vertical="center" shrinkToFit="1"/>
    </xf>
    <xf numFmtId="0" fontId="6" fillId="0" borderId="0" xfId="0" applyFont="1" applyAlignment="1" applyProtection="1">
      <alignment horizontal="center" vertical="top"/>
    </xf>
    <xf numFmtId="182" fontId="14" fillId="0" borderId="20" xfId="0" applyNumberFormat="1" applyFont="1" applyFill="1" applyBorder="1" applyAlignment="1" applyProtection="1">
      <alignment vertical="center"/>
    </xf>
    <xf numFmtId="0" fontId="0" fillId="0" borderId="3" xfId="0" applyFont="1" applyBorder="1" applyProtection="1"/>
    <xf numFmtId="181" fontId="14" fillId="0" borderId="21" xfId="0" applyNumberFormat="1" applyFont="1" applyFill="1" applyBorder="1" applyAlignment="1" applyProtection="1">
      <alignment vertical="center" shrinkToFit="1"/>
    </xf>
    <xf numFmtId="179" fontId="14" fillId="0" borderId="64" xfId="0" applyNumberFormat="1" applyFont="1" applyFill="1" applyBorder="1" applyAlignment="1" applyProtection="1">
      <alignment horizontal="left" vertical="center" shrinkToFit="1"/>
    </xf>
    <xf numFmtId="179" fontId="14" fillId="0" borderId="76" xfId="0" applyNumberFormat="1" applyFont="1" applyFill="1" applyBorder="1" applyAlignment="1" applyProtection="1">
      <alignment horizontal="left" vertical="center" shrinkToFit="1"/>
    </xf>
    <xf numFmtId="181" fontId="14" fillId="0" borderId="95" xfId="0" applyNumberFormat="1" applyFont="1" applyFill="1" applyBorder="1" applyAlignment="1" applyProtection="1">
      <alignment vertical="center" shrinkToFit="1"/>
    </xf>
    <xf numFmtId="179" fontId="14" fillId="0" borderId="73" xfId="0" applyNumberFormat="1" applyFont="1" applyFill="1" applyBorder="1" applyAlignment="1" applyProtection="1">
      <alignment horizontal="left" vertical="center" shrinkToFit="1"/>
    </xf>
    <xf numFmtId="0" fontId="14" fillId="0" borderId="58" xfId="0" applyNumberFormat="1" applyFont="1" applyFill="1" applyBorder="1" applyAlignment="1" applyProtection="1">
      <alignment vertical="center" shrinkToFit="1"/>
    </xf>
    <xf numFmtId="0" fontId="14" fillId="0" borderId="54" xfId="0" applyNumberFormat="1" applyFont="1" applyFill="1" applyBorder="1" applyAlignment="1" applyProtection="1">
      <alignment vertical="center" shrinkToFit="1"/>
    </xf>
    <xf numFmtId="0" fontId="14" fillId="0" borderId="94" xfId="0" applyNumberFormat="1" applyFont="1" applyFill="1" applyBorder="1" applyAlignment="1" applyProtection="1">
      <alignment vertical="center" shrinkToFit="1"/>
    </xf>
    <xf numFmtId="0" fontId="6" fillId="2" borderId="17" xfId="0" applyFont="1" applyFill="1" applyBorder="1" applyAlignment="1" applyProtection="1">
      <alignment vertical="center"/>
      <protection locked="0"/>
    </xf>
    <xf numFmtId="0" fontId="14" fillId="0" borderId="46" xfId="0" applyNumberFormat="1" applyFont="1" applyFill="1" applyBorder="1" applyAlignment="1" applyProtection="1">
      <alignment vertical="center" shrinkToFit="1"/>
    </xf>
    <xf numFmtId="179" fontId="10" fillId="0" borderId="74" xfId="0" applyNumberFormat="1" applyFont="1" applyFill="1" applyBorder="1" applyAlignment="1" applyProtection="1">
      <alignment vertical="center" shrinkToFit="1"/>
    </xf>
    <xf numFmtId="0" fontId="14" fillId="0" borderId="22" xfId="0" applyNumberFormat="1" applyFont="1" applyFill="1" applyBorder="1" applyAlignment="1" applyProtection="1">
      <alignment vertical="center" shrinkToFit="1"/>
    </xf>
    <xf numFmtId="179" fontId="10" fillId="0" borderId="76" xfId="0" applyNumberFormat="1" applyFont="1" applyFill="1" applyBorder="1" applyAlignment="1" applyProtection="1">
      <alignment vertical="center" shrinkToFit="1"/>
    </xf>
    <xf numFmtId="0" fontId="14" fillId="0" borderId="96" xfId="0" applyNumberFormat="1" applyFont="1" applyFill="1" applyBorder="1" applyAlignment="1" applyProtection="1">
      <alignment vertical="center" shrinkToFit="1"/>
    </xf>
    <xf numFmtId="179" fontId="10" fillId="0" borderId="73" xfId="0" applyNumberFormat="1" applyFont="1" applyFill="1" applyBorder="1" applyAlignment="1" applyProtection="1">
      <alignment vertical="center" shrinkToFit="1"/>
    </xf>
    <xf numFmtId="180" fontId="14" fillId="0" borderId="46" xfId="0" applyNumberFormat="1" applyFont="1" applyFill="1" applyBorder="1" applyAlignment="1" applyProtection="1">
      <alignment vertical="center" shrinkToFit="1"/>
    </xf>
    <xf numFmtId="179" fontId="14" fillId="0" borderId="74" xfId="0" applyNumberFormat="1" applyFont="1" applyFill="1" applyBorder="1" applyAlignment="1" applyProtection="1">
      <alignment vertical="center" shrinkToFit="1"/>
    </xf>
    <xf numFmtId="180" fontId="14" fillId="0" borderId="22" xfId="0" applyNumberFormat="1" applyFont="1" applyFill="1" applyBorder="1" applyAlignment="1" applyProtection="1">
      <alignment vertical="center" shrinkToFit="1"/>
    </xf>
    <xf numFmtId="179" fontId="14" fillId="0" borderId="76" xfId="0" applyNumberFormat="1" applyFont="1" applyFill="1" applyBorder="1" applyAlignment="1" applyProtection="1">
      <alignment vertical="center" shrinkToFit="1"/>
    </xf>
    <xf numFmtId="180" fontId="14" fillId="0" borderId="96" xfId="0" applyNumberFormat="1" applyFont="1" applyFill="1" applyBorder="1" applyAlignment="1" applyProtection="1">
      <alignment vertical="center" shrinkToFit="1"/>
    </xf>
    <xf numFmtId="179" fontId="14" fillId="0" borderId="73" xfId="0" applyNumberFormat="1" applyFont="1" applyFill="1" applyBorder="1" applyAlignment="1" applyProtection="1">
      <alignment vertical="center" shrinkToFit="1"/>
    </xf>
    <xf numFmtId="181" fontId="14" fillId="0" borderId="77" xfId="0" applyNumberFormat="1" applyFont="1" applyFill="1" applyBorder="1" applyAlignment="1" applyProtection="1">
      <alignment vertical="center" shrinkToFit="1"/>
    </xf>
    <xf numFmtId="179" fontId="14" fillId="0" borderId="78" xfId="0" applyNumberFormat="1" applyFont="1" applyFill="1" applyBorder="1" applyAlignment="1" applyProtection="1">
      <alignment vertical="center" shrinkToFit="1"/>
    </xf>
    <xf numFmtId="179" fontId="14" fillId="0" borderId="22" xfId="0" applyNumberFormat="1" applyFont="1" applyFill="1" applyBorder="1" applyAlignment="1" applyProtection="1">
      <alignment vertical="center" shrinkToFit="1"/>
    </xf>
    <xf numFmtId="181" fontId="14" fillId="0" borderId="71" xfId="0" applyNumberFormat="1" applyFont="1" applyFill="1" applyBorder="1" applyAlignment="1" applyProtection="1">
      <alignment vertical="center" shrinkToFit="1"/>
    </xf>
    <xf numFmtId="179" fontId="14" fillId="0" borderId="44" xfId="0" applyNumberFormat="1" applyFont="1" applyFill="1" applyBorder="1" applyAlignment="1" applyProtection="1">
      <alignment vertical="center" shrinkToFit="1"/>
    </xf>
    <xf numFmtId="49" fontId="14" fillId="2" borderId="78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left" vertical="center" shrinkToFit="1"/>
      <protection locked="0"/>
    </xf>
    <xf numFmtId="49" fontId="14" fillId="2" borderId="44" xfId="0" applyNumberFormat="1" applyFont="1" applyFill="1" applyBorder="1" applyAlignment="1" applyProtection="1">
      <alignment horizontal="left" vertical="center" shrinkToFit="1"/>
      <protection locked="0"/>
    </xf>
    <xf numFmtId="181" fontId="14" fillId="2" borderId="77" xfId="0" applyNumberFormat="1" applyFont="1" applyFill="1" applyBorder="1" applyAlignment="1" applyProtection="1">
      <alignment vertical="center" shrinkToFit="1"/>
      <protection locked="0"/>
    </xf>
    <xf numFmtId="179" fontId="14" fillId="0" borderId="78" xfId="0" applyNumberFormat="1" applyFont="1" applyFill="1" applyBorder="1" applyAlignment="1" applyProtection="1">
      <alignment horizontal="left" vertical="center" shrinkToFit="1"/>
    </xf>
    <xf numFmtId="181" fontId="14" fillId="2" borderId="43" xfId="0" applyNumberFormat="1" applyFont="1" applyFill="1" applyBorder="1" applyAlignment="1" applyProtection="1">
      <alignment vertical="center" shrinkToFit="1"/>
      <protection locked="0"/>
    </xf>
    <xf numFmtId="181" fontId="14" fillId="2" borderId="21" xfId="0" applyNumberFormat="1" applyFont="1" applyFill="1" applyBorder="1" applyAlignment="1" applyProtection="1">
      <alignment vertical="center" shrinkToFit="1"/>
      <protection locked="0"/>
    </xf>
    <xf numFmtId="181" fontId="14" fillId="2" borderId="71" xfId="0" applyNumberFormat="1" applyFont="1" applyFill="1" applyBorder="1" applyAlignment="1" applyProtection="1">
      <alignment vertical="center" shrinkToFit="1"/>
      <protection locked="0"/>
    </xf>
    <xf numFmtId="179" fontId="14" fillId="0" borderId="44" xfId="0" applyNumberFormat="1" applyFont="1" applyFill="1" applyBorder="1" applyAlignment="1" applyProtection="1">
      <alignment horizontal="left" vertical="center" shrinkToFit="1"/>
    </xf>
    <xf numFmtId="0" fontId="14" fillId="0" borderId="7" xfId="0" applyFont="1" applyBorder="1" applyAlignment="1" applyProtection="1">
      <alignment vertical="center"/>
    </xf>
    <xf numFmtId="0" fontId="14" fillId="0" borderId="14" xfId="0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right" vertical="center"/>
    </xf>
    <xf numFmtId="0" fontId="6" fillId="0" borderId="44" xfId="0" applyFont="1" applyBorder="1" applyAlignment="1" applyProtection="1">
      <alignment horizontal="center" vertical="center"/>
    </xf>
    <xf numFmtId="38" fontId="14" fillId="0" borderId="75" xfId="2" applyFont="1" applyFill="1" applyBorder="1" applyAlignment="1" applyProtection="1">
      <alignment vertical="center" shrinkToFit="1"/>
    </xf>
    <xf numFmtId="38" fontId="14" fillId="0" borderId="63" xfId="2" applyFont="1" applyFill="1" applyBorder="1" applyAlignment="1" applyProtection="1">
      <alignment vertical="center" shrinkToFit="1"/>
    </xf>
    <xf numFmtId="38" fontId="14" fillId="0" borderId="65" xfId="2" applyFont="1" applyFill="1" applyBorder="1" applyAlignment="1" applyProtection="1">
      <alignment vertical="center" shrinkToFit="1"/>
    </xf>
    <xf numFmtId="38" fontId="14" fillId="2" borderId="28" xfId="2" applyFont="1" applyFill="1" applyBorder="1" applyAlignment="1" applyProtection="1">
      <alignment horizontal="right" vertical="center"/>
      <protection locked="0"/>
    </xf>
    <xf numFmtId="38" fontId="14" fillId="2" borderId="18" xfId="2" applyFont="1" applyFill="1" applyBorder="1" applyAlignment="1" applyProtection="1">
      <alignment horizontal="right" vertical="center"/>
      <protection locked="0"/>
    </xf>
    <xf numFmtId="38" fontId="14" fillId="2" borderId="43" xfId="2" applyFont="1" applyFill="1" applyBorder="1" applyAlignment="1" applyProtection="1">
      <alignment vertical="center"/>
      <protection locked="0"/>
    </xf>
    <xf numFmtId="38" fontId="14" fillId="2" borderId="21" xfId="2" applyFont="1" applyFill="1" applyBorder="1" applyAlignment="1" applyProtection="1">
      <alignment vertical="center"/>
      <protection locked="0"/>
    </xf>
    <xf numFmtId="38" fontId="14" fillId="2" borderId="77" xfId="2" applyFont="1" applyFill="1" applyBorder="1" applyAlignment="1" applyProtection="1">
      <alignment vertical="center" shrinkToFit="1"/>
      <protection locked="0"/>
    </xf>
    <xf numFmtId="38" fontId="14" fillId="2" borderId="43" xfId="2" applyFont="1" applyFill="1" applyBorder="1" applyAlignment="1" applyProtection="1">
      <alignment vertical="center" shrinkToFit="1"/>
      <protection locked="0"/>
    </xf>
    <xf numFmtId="38" fontId="14" fillId="2" borderId="21" xfId="2" applyFont="1" applyFill="1" applyBorder="1" applyAlignment="1" applyProtection="1">
      <alignment vertical="center" shrinkToFit="1"/>
      <protection locked="0"/>
    </xf>
    <xf numFmtId="38" fontId="14" fillId="2" borderId="71" xfId="2" applyFont="1" applyFill="1" applyBorder="1" applyAlignment="1" applyProtection="1">
      <alignment vertical="center" shrinkToFit="1"/>
      <protection locked="0"/>
    </xf>
    <xf numFmtId="0" fontId="14" fillId="2" borderId="20" xfId="0" applyNumberFormat="1" applyFont="1" applyFill="1" applyBorder="1" applyAlignment="1" applyProtection="1">
      <alignment horizontal="left" vertical="center" wrapText="1" shrinkToFit="1"/>
      <protection locked="0"/>
    </xf>
    <xf numFmtId="181" fontId="10" fillId="0" borderId="97" xfId="0" applyNumberFormat="1" applyFont="1" applyFill="1" applyBorder="1" applyAlignment="1" applyProtection="1">
      <alignment vertical="center" shrinkToFit="1"/>
    </xf>
    <xf numFmtId="181" fontId="10" fillId="0" borderId="21" xfId="0" applyNumberFormat="1" applyFont="1" applyFill="1" applyBorder="1" applyAlignment="1" applyProtection="1">
      <alignment vertical="center" shrinkToFit="1"/>
    </xf>
    <xf numFmtId="181" fontId="10" fillId="0" borderId="95" xfId="0" applyNumberFormat="1" applyFont="1" applyFill="1" applyBorder="1" applyAlignment="1" applyProtection="1">
      <alignment vertical="center" shrinkToFit="1"/>
    </xf>
    <xf numFmtId="181" fontId="14" fillId="0" borderId="97" xfId="0" applyNumberFormat="1" applyFont="1" applyFill="1" applyBorder="1" applyAlignment="1" applyProtection="1">
      <alignment vertical="center" shrinkToFit="1"/>
    </xf>
    <xf numFmtId="0" fontId="6" fillId="0" borderId="53" xfId="0" applyFont="1" applyBorder="1" applyAlignment="1" applyProtection="1">
      <alignment horizontal="center" vertical="center" shrinkToFit="1"/>
    </xf>
    <xf numFmtId="0" fontId="6" fillId="0" borderId="81" xfId="0" applyFont="1" applyBorder="1" applyAlignment="1" applyProtection="1">
      <alignment horizontal="center" shrinkToFit="1"/>
    </xf>
    <xf numFmtId="0" fontId="6" fillId="0" borderId="42" xfId="0" applyFont="1" applyFill="1" applyBorder="1" applyAlignment="1" applyProtection="1">
      <alignment vertical="center"/>
    </xf>
    <xf numFmtId="0" fontId="6" fillId="0" borderId="5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2" fillId="3" borderId="31" xfId="0" applyFont="1" applyFill="1" applyBorder="1" applyAlignment="1" applyProtection="1">
      <alignment horizontal="center" vertical="center"/>
    </xf>
    <xf numFmtId="0" fontId="12" fillId="3" borderId="32" xfId="0" applyFont="1" applyFill="1" applyBorder="1" applyAlignment="1" applyProtection="1">
      <alignment horizontal="center" vertical="center"/>
    </xf>
    <xf numFmtId="0" fontId="12" fillId="3" borderId="33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14" fillId="0" borderId="81" xfId="0" applyFont="1" applyBorder="1" applyAlignment="1" applyProtection="1">
      <alignment horizontal="left" vertical="center"/>
    </xf>
    <xf numFmtId="0" fontId="14" fillId="0" borderId="18" xfId="0" applyFont="1" applyBorder="1" applyAlignment="1" applyProtection="1">
      <alignment horizontal="left" vertical="center"/>
    </xf>
    <xf numFmtId="0" fontId="14" fillId="0" borderId="50" xfId="0" applyFont="1" applyBorder="1" applyAlignment="1" applyProtection="1">
      <alignment horizontal="left" vertical="center"/>
    </xf>
    <xf numFmtId="0" fontId="14" fillId="2" borderId="8" xfId="0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Alignment="1" applyProtection="1">
      <alignment horizontal="center"/>
      <protection locked="0"/>
    </xf>
    <xf numFmtId="0" fontId="14" fillId="2" borderId="86" xfId="0" applyFont="1" applyFill="1" applyBorder="1" applyAlignment="1" applyProtection="1">
      <alignment horizontal="center" vertical="top"/>
      <protection locked="0"/>
    </xf>
    <xf numFmtId="0" fontId="14" fillId="2" borderId="87" xfId="0" applyFont="1" applyFill="1" applyBorder="1" applyAlignment="1" applyProtection="1">
      <alignment horizontal="center" vertical="top"/>
      <protection locked="0"/>
    </xf>
    <xf numFmtId="0" fontId="14" fillId="2" borderId="85" xfId="0" applyFont="1" applyFill="1" applyBorder="1" applyAlignment="1" applyProtection="1">
      <alignment horizontal="center" vertical="top"/>
      <protection locked="0"/>
    </xf>
    <xf numFmtId="0" fontId="15" fillId="0" borderId="52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4" fillId="0" borderId="8" xfId="0" applyFont="1" applyBorder="1" applyAlignment="1" applyProtection="1">
      <alignment vertical="center"/>
    </xf>
    <xf numFmtId="0" fontId="14" fillId="0" borderId="1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horizontal="right" vertical="center"/>
    </xf>
    <xf numFmtId="0" fontId="14" fillId="0" borderId="8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2" borderId="4" xfId="0" applyFont="1" applyFill="1" applyBorder="1" applyAlignment="1" applyProtection="1">
      <alignment vertical="center" shrinkToFit="1"/>
      <protection locked="0"/>
    </xf>
    <xf numFmtId="0" fontId="14" fillId="2" borderId="8" xfId="0" applyFont="1" applyFill="1" applyBorder="1" applyAlignment="1" applyProtection="1">
      <alignment vertical="center" shrinkToFit="1"/>
      <protection locked="0"/>
    </xf>
    <xf numFmtId="0" fontId="14" fillId="2" borderId="11" xfId="0" applyFont="1" applyFill="1" applyBorder="1" applyAlignment="1" applyProtection="1">
      <alignment vertical="center" shrinkToFit="1"/>
      <protection locked="0"/>
    </xf>
    <xf numFmtId="0" fontId="14" fillId="0" borderId="29" xfId="0" applyNumberFormat="1" applyFont="1" applyFill="1" applyBorder="1" applyAlignment="1" applyProtection="1">
      <alignment horizontal="center" vertical="center" shrinkToFit="1"/>
    </xf>
    <xf numFmtId="0" fontId="14" fillId="0" borderId="17" xfId="0" applyNumberFormat="1" applyFont="1" applyFill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57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47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/>
    </xf>
    <xf numFmtId="0" fontId="6" fillId="0" borderId="79" xfId="0" applyFont="1" applyFill="1" applyBorder="1" applyAlignment="1" applyProtection="1">
      <alignment horizontal="center" vertical="center" wrapText="1"/>
    </xf>
    <xf numFmtId="0" fontId="6" fillId="0" borderId="93" xfId="0" applyFont="1" applyFill="1" applyBorder="1" applyAlignment="1" applyProtection="1">
      <alignment horizontal="center" vertical="center" wrapText="1"/>
    </xf>
    <xf numFmtId="0" fontId="6" fillId="0" borderId="80" xfId="0" applyFont="1" applyFill="1" applyBorder="1" applyAlignment="1" applyProtection="1">
      <alignment horizontal="center" vertical="center" wrapText="1"/>
    </xf>
    <xf numFmtId="0" fontId="6" fillId="0" borderId="59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60" xfId="0" applyFont="1" applyFill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</xf>
    <xf numFmtId="0" fontId="19" fillId="0" borderId="28" xfId="0" applyFont="1" applyBorder="1" applyAlignment="1" applyProtection="1">
      <alignment horizontal="center" vertical="center" wrapText="1"/>
    </xf>
    <xf numFmtId="0" fontId="19" fillId="0" borderId="55" xfId="0" applyFont="1" applyBorder="1" applyAlignment="1" applyProtection="1">
      <alignment horizontal="center" vertical="center" wrapText="1"/>
    </xf>
    <xf numFmtId="0" fontId="7" fillId="0" borderId="48" xfId="0" applyFont="1" applyBorder="1" applyAlignment="1" applyProtection="1">
      <alignment horizontal="center" vertical="center" wrapText="1"/>
    </xf>
    <xf numFmtId="0" fontId="7" fillId="0" borderId="56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 shrinkToFit="1"/>
    </xf>
    <xf numFmtId="0" fontId="6" fillId="0" borderId="55" xfId="0" applyFont="1" applyBorder="1" applyAlignment="1" applyProtection="1">
      <alignment horizontal="center" vertical="center" shrinkToFit="1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6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62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38" fontId="2" fillId="0" borderId="67" xfId="2" applyFont="1" applyBorder="1" applyAlignment="1" applyProtection="1">
      <alignment horizontal="right" vertical="center" shrinkToFit="1"/>
    </xf>
    <xf numFmtId="38" fontId="2" fillId="0" borderId="70" xfId="2" applyFont="1" applyBorder="1" applyAlignment="1" applyProtection="1">
      <alignment horizontal="right" vertical="center" shrinkToFit="1"/>
    </xf>
    <xf numFmtId="0" fontId="14" fillId="0" borderId="5" xfId="0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0" fontId="2" fillId="0" borderId="32" xfId="0" applyFont="1" applyBorder="1" applyAlignment="1" applyProtection="1">
      <alignment horizontal="right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left" vertical="center" shrinkToFit="1"/>
    </xf>
    <xf numFmtId="0" fontId="14" fillId="0" borderId="7" xfId="0" applyFont="1" applyFill="1" applyBorder="1" applyAlignment="1" applyProtection="1">
      <alignment horizontal="left" vertical="center" shrinkToFit="1"/>
    </xf>
    <xf numFmtId="0" fontId="14" fillId="0" borderId="13" xfId="0" applyFont="1" applyFill="1" applyBorder="1" applyAlignment="1" applyProtection="1">
      <alignment horizontal="left" vertical="center" shrinkToFit="1"/>
    </xf>
    <xf numFmtId="0" fontId="14" fillId="0" borderId="14" xfId="0" applyFont="1" applyFill="1" applyBorder="1" applyAlignment="1" applyProtection="1">
      <alignment horizontal="left" vertical="center" shrinkToFit="1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14" fillId="2" borderId="8" xfId="0" applyFont="1" applyFill="1" applyBorder="1" applyAlignment="1" applyProtection="1">
      <alignment horizontal="left" vertical="center" shrinkToFit="1"/>
      <protection locked="0"/>
    </xf>
    <xf numFmtId="0" fontId="14" fillId="2" borderId="11" xfId="0" applyFont="1" applyFill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 applyProtection="1">
      <alignment horizontal="right" vertical="center"/>
    </xf>
    <xf numFmtId="0" fontId="14" fillId="0" borderId="6" xfId="0" applyFont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horizontal="right" vertical="center"/>
    </xf>
    <xf numFmtId="0" fontId="14" fillId="0" borderId="13" xfId="0" applyFont="1" applyBorder="1" applyAlignment="1" applyProtection="1">
      <alignment horizontal="right" vertical="center"/>
    </xf>
    <xf numFmtId="0" fontId="14" fillId="2" borderId="23" xfId="0" applyFont="1" applyFill="1" applyBorder="1" applyAlignment="1" applyProtection="1">
      <alignment horizontal="center" vertical="top"/>
    </xf>
    <xf numFmtId="0" fontId="14" fillId="2" borderId="51" xfId="0" applyFont="1" applyFill="1" applyBorder="1" applyAlignment="1" applyProtection="1">
      <alignment horizontal="center" vertical="top"/>
    </xf>
    <xf numFmtId="0" fontId="14" fillId="2" borderId="45" xfId="0" applyFont="1" applyFill="1" applyBorder="1" applyAlignment="1" applyProtection="1">
      <alignment horizontal="center" vertical="top"/>
    </xf>
    <xf numFmtId="0" fontId="14" fillId="2" borderId="39" xfId="0" applyFont="1" applyFill="1" applyBorder="1" applyAlignment="1" applyProtection="1">
      <alignment horizontal="center" vertical="top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0" borderId="5" xfId="0" applyNumberFormat="1" applyFont="1" applyFill="1" applyBorder="1" applyAlignment="1" applyProtection="1">
      <alignment horizontal="center" vertical="center" shrinkToFit="1"/>
    </xf>
    <xf numFmtId="0" fontId="14" fillId="0" borderId="6" xfId="0" applyNumberFormat="1" applyFont="1" applyFill="1" applyBorder="1" applyAlignment="1" applyProtection="1">
      <alignment horizontal="center" vertical="center" shrinkToFit="1"/>
    </xf>
    <xf numFmtId="0" fontId="14" fillId="0" borderId="89" xfId="0" applyNumberFormat="1" applyFont="1" applyFill="1" applyBorder="1" applyAlignment="1" applyProtection="1">
      <alignment horizontal="center" vertical="center" shrinkToFit="1"/>
    </xf>
    <xf numFmtId="0" fontId="14" fillId="0" borderId="90" xfId="0" applyNumberFormat="1" applyFont="1" applyFill="1" applyBorder="1" applyAlignment="1" applyProtection="1">
      <alignment horizontal="center" vertical="center" shrinkToFit="1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56" xfId="0" applyFont="1" applyFill="1" applyBorder="1" applyAlignment="1" applyProtection="1">
      <alignment horizontal="center" vertical="center" wrapText="1"/>
    </xf>
    <xf numFmtId="0" fontId="6" fillId="0" borderId="38" xfId="0" applyFont="1" applyFill="1" applyBorder="1" applyAlignment="1" applyProtection="1">
      <alignment horizontal="center" vertical="center" wrapText="1"/>
    </xf>
    <xf numFmtId="0" fontId="2" fillId="0" borderId="68" xfId="0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center"/>
    </xf>
    <xf numFmtId="0" fontId="12" fillId="0" borderId="10" xfId="0" applyFont="1" applyFill="1" applyBorder="1" applyAlignment="1" applyProtection="1">
      <alignment horizontal="center" wrapText="1"/>
    </xf>
    <xf numFmtId="0" fontId="12" fillId="0" borderId="62" xfId="0" applyFont="1" applyFill="1" applyBorder="1" applyAlignment="1" applyProtection="1">
      <alignment horizont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 wrapText="1"/>
    </xf>
    <xf numFmtId="0" fontId="6" fillId="0" borderId="71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12" fillId="0" borderId="98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99" xfId="0" applyFont="1" applyFill="1" applyBorder="1" applyAlignment="1" applyProtection="1">
      <alignment horizontal="center" vertical="center" wrapText="1"/>
    </xf>
    <xf numFmtId="0" fontId="12" fillId="0" borderId="59" xfId="0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horizontal="center" vertical="center" wrapText="1"/>
    </xf>
    <xf numFmtId="0" fontId="12" fillId="0" borderId="60" xfId="0" applyFont="1" applyFill="1" applyBorder="1" applyAlignment="1" applyProtection="1">
      <alignment horizontal="center" vertical="center" wrapText="1"/>
    </xf>
    <xf numFmtId="38" fontId="17" fillId="0" borderId="67" xfId="2" applyFont="1" applyFill="1" applyBorder="1" applyAlignment="1" applyProtection="1">
      <alignment horizontal="right" vertical="center" shrinkToFit="1"/>
    </xf>
    <xf numFmtId="38" fontId="17" fillId="0" borderId="70" xfId="2" applyFont="1" applyFill="1" applyBorder="1" applyAlignment="1" applyProtection="1">
      <alignment horizontal="right" vertical="center" shrinkToFit="1"/>
    </xf>
    <xf numFmtId="0" fontId="10" fillId="2" borderId="6" xfId="0" applyFont="1" applyFill="1" applyBorder="1" applyAlignment="1" applyProtection="1">
      <alignment horizontal="left" vertical="center" shrinkToFit="1"/>
      <protection locked="0"/>
    </xf>
    <xf numFmtId="0" fontId="10" fillId="2" borderId="7" xfId="0" applyFont="1" applyFill="1" applyBorder="1" applyAlignment="1" applyProtection="1">
      <alignment horizontal="left" vertical="center" shrinkToFit="1"/>
      <protection locked="0"/>
    </xf>
    <xf numFmtId="0" fontId="14" fillId="2" borderId="13" xfId="0" applyFont="1" applyFill="1" applyBorder="1" applyAlignment="1" applyProtection="1">
      <alignment horizontal="left" vertical="center" shrinkToFit="1"/>
      <protection locked="0"/>
    </xf>
    <xf numFmtId="0" fontId="14" fillId="2" borderId="14" xfId="0" applyFont="1" applyFill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 applyProtection="1">
      <alignment vertical="center"/>
    </xf>
    <xf numFmtId="0" fontId="14" fillId="0" borderId="6" xfId="0" applyFont="1" applyBorder="1" applyAlignment="1" applyProtection="1">
      <alignment vertical="center"/>
    </xf>
    <xf numFmtId="0" fontId="14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14" fillId="0" borderId="13" xfId="0" applyNumberFormat="1" applyFont="1" applyFill="1" applyBorder="1" applyAlignment="1" applyProtection="1">
      <alignment horizontal="center" vertical="center" shrinkToFit="1"/>
    </xf>
    <xf numFmtId="0" fontId="6" fillId="0" borderId="37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6" fillId="0" borderId="82" xfId="0" applyFont="1" applyFill="1" applyBorder="1" applyAlignment="1" applyProtection="1">
      <alignment horizontal="center" vertical="center" wrapText="1"/>
    </xf>
    <xf numFmtId="0" fontId="6" fillId="0" borderId="83" xfId="0" applyFont="1" applyFill="1" applyBorder="1" applyAlignment="1" applyProtection="1">
      <alignment horizontal="center" vertical="center" wrapText="1"/>
    </xf>
    <xf numFmtId="0" fontId="6" fillId="0" borderId="84" xfId="0" applyFont="1" applyFill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12" fillId="0" borderId="79" xfId="0" applyFont="1" applyFill="1" applyBorder="1" applyAlignment="1" applyProtection="1">
      <alignment horizontal="center" vertical="center" wrapText="1"/>
    </xf>
    <xf numFmtId="0" fontId="12" fillId="0" borderId="93" xfId="0" applyFont="1" applyFill="1" applyBorder="1" applyAlignment="1" applyProtection="1">
      <alignment horizontal="center" vertical="center" wrapText="1"/>
    </xf>
    <xf numFmtId="0" fontId="12" fillId="0" borderId="80" xfId="0" applyFont="1" applyFill="1" applyBorder="1" applyAlignment="1" applyProtection="1">
      <alignment horizontal="center" vertical="center" wrapText="1"/>
    </xf>
    <xf numFmtId="0" fontId="0" fillId="0" borderId="92" xfId="0" applyFont="1" applyBorder="1" applyAlignment="1" applyProtection="1">
      <alignment horizontal="center"/>
    </xf>
    <xf numFmtId="0" fontId="0" fillId="0" borderId="80" xfId="0" applyFont="1" applyBorder="1" applyAlignment="1" applyProtection="1">
      <alignment horizontal="center"/>
    </xf>
    <xf numFmtId="0" fontId="0" fillId="0" borderId="30" xfId="0" applyFont="1" applyBorder="1" applyAlignment="1" applyProtection="1">
      <alignment horizontal="center"/>
    </xf>
    <xf numFmtId="0" fontId="0" fillId="0" borderId="60" xfId="0" applyFont="1" applyBorder="1" applyAlignment="1" applyProtection="1">
      <alignment horizontal="center"/>
    </xf>
    <xf numFmtId="181" fontId="2" fillId="0" borderId="67" xfId="0" applyNumberFormat="1" applyFont="1" applyBorder="1" applyAlignment="1" applyProtection="1">
      <alignment horizontal="right" vertical="center" shrinkToFit="1"/>
    </xf>
    <xf numFmtId="181" fontId="2" fillId="0" borderId="70" xfId="0" applyNumberFormat="1" applyFont="1" applyBorder="1" applyAlignment="1" applyProtection="1">
      <alignment horizontal="right" vertical="center" shrinkToFit="1"/>
    </xf>
  </cellXfs>
  <cellStyles count="3">
    <cellStyle name="桁区切り" xfId="2" builtinId="6"/>
    <cellStyle name="桁区切り 2" xfId="1"/>
    <cellStyle name="標準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438150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9525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438150</xdr:colOff>
          <xdr:row>11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9525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438150</xdr:colOff>
          <xdr:row>11</xdr:row>
          <xdr:rowOff>9525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9525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438150</xdr:colOff>
          <xdr:row>11</xdr:row>
          <xdr:rowOff>9525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9525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438150</xdr:colOff>
          <xdr:row>11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9525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438150</xdr:colOff>
          <xdr:row>11</xdr:row>
          <xdr:rowOff>9525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9525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438150</xdr:colOff>
          <xdr:row>11</xdr:row>
          <xdr:rowOff>9525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9525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18"/>
  <sheetViews>
    <sheetView showGridLines="0" tabSelected="1" view="pageBreakPreview" topLeftCell="B1" zoomScaleNormal="100" zoomScaleSheetLayoutView="100" workbookViewId="0">
      <selection activeCell="D3" sqref="D3:E3"/>
    </sheetView>
  </sheetViews>
  <sheetFormatPr defaultRowHeight="18.75" x14ac:dyDescent="0.4"/>
  <cols>
    <col min="1" max="1" width="7.375" style="23" hidden="1" customWidth="1"/>
    <col min="2" max="2" width="9.25" style="23" customWidth="1"/>
    <col min="3" max="3" width="9.25" style="23" bestFit="1" customWidth="1"/>
    <col min="4" max="4" width="24.75" style="23" customWidth="1"/>
    <col min="5" max="5" width="22.5" style="23" customWidth="1"/>
    <col min="6" max="6" width="15.875" style="23" customWidth="1"/>
    <col min="7" max="7" width="8" style="23" customWidth="1"/>
    <col min="8" max="8" width="6.25" style="23" customWidth="1"/>
    <col min="9" max="9" width="12.625" style="33" customWidth="1"/>
    <col min="10" max="10" width="7.375" style="23" customWidth="1"/>
    <col min="11" max="11" width="23.5" style="23" customWidth="1"/>
    <col min="12" max="12" width="23.5" style="23" bestFit="1" customWidth="1"/>
    <col min="13" max="13" width="9" style="23"/>
    <col min="14" max="15" width="9" style="34"/>
  </cols>
  <sheetData>
    <row r="1" spans="1:17" ht="24" x14ac:dyDescent="0.4">
      <c r="B1" s="23" t="s">
        <v>81</v>
      </c>
      <c r="K1" s="94" t="s">
        <v>99</v>
      </c>
      <c r="M1" s="17"/>
      <c r="N1" s="17"/>
      <c r="O1" s="17"/>
      <c r="P1" s="17"/>
      <c r="Q1" s="18"/>
    </row>
    <row r="2" spans="1:17" ht="30" customHeight="1" thickBot="1" x14ac:dyDescent="0.45">
      <c r="A2" s="228" t="s">
        <v>132</v>
      </c>
      <c r="B2" s="228"/>
      <c r="C2" s="228"/>
      <c r="D2" s="228"/>
      <c r="E2" s="228"/>
      <c r="F2" s="228"/>
      <c r="G2" s="228"/>
      <c r="H2" s="228"/>
      <c r="I2" s="228"/>
      <c r="J2" s="228"/>
      <c r="K2" s="166" t="s">
        <v>152</v>
      </c>
      <c r="L2" s="15"/>
    </row>
    <row r="3" spans="1:17" s="2" customFormat="1" x14ac:dyDescent="0.4">
      <c r="A3" s="25"/>
      <c r="B3" s="245" t="s">
        <v>0</v>
      </c>
      <c r="C3" s="246"/>
      <c r="D3" s="253"/>
      <c r="E3" s="254"/>
      <c r="F3" s="119"/>
      <c r="G3" s="24"/>
      <c r="H3" s="59"/>
      <c r="J3" s="36"/>
      <c r="K3" s="110" t="s">
        <v>1</v>
      </c>
      <c r="L3" s="24"/>
      <c r="M3" s="25"/>
      <c r="N3" s="37"/>
      <c r="O3" s="37"/>
    </row>
    <row r="4" spans="1:17" s="2" customFormat="1" ht="19.5" thickBot="1" x14ac:dyDescent="0.45">
      <c r="A4" s="25"/>
      <c r="B4" s="247" t="s">
        <v>2</v>
      </c>
      <c r="C4" s="248"/>
      <c r="D4" s="255"/>
      <c r="E4" s="256"/>
      <c r="F4" s="120"/>
      <c r="G4" s="24"/>
      <c r="H4" s="59"/>
      <c r="J4" s="38" t="s">
        <v>3</v>
      </c>
      <c r="K4" s="111" t="s">
        <v>101</v>
      </c>
      <c r="L4" s="24"/>
      <c r="M4" s="25"/>
      <c r="N4" s="37"/>
      <c r="O4" s="37"/>
    </row>
    <row r="5" spans="1:17" s="2" customFormat="1" ht="9" customHeight="1" thickBot="1" x14ac:dyDescent="0.45">
      <c r="A5" s="25"/>
      <c r="B5" s="26"/>
      <c r="C5" s="26"/>
      <c r="D5" s="26"/>
      <c r="E5" s="26"/>
      <c r="F5" s="25"/>
      <c r="G5" s="25"/>
      <c r="H5" s="25"/>
      <c r="I5" s="27"/>
      <c r="J5" s="25"/>
      <c r="K5" s="25"/>
      <c r="L5" s="25"/>
      <c r="M5" s="25"/>
      <c r="N5" s="37"/>
      <c r="O5" s="37"/>
    </row>
    <row r="6" spans="1:17" s="2" customFormat="1" ht="18.75" customHeight="1" x14ac:dyDescent="0.4">
      <c r="A6" s="25"/>
      <c r="B6" s="249" t="s">
        <v>100</v>
      </c>
      <c r="C6" s="250"/>
      <c r="D6" s="142"/>
      <c r="E6" s="243" t="str">
        <f>IF(OR(AND($D$6="",$D$7=""),$D$6="",$D$7=""),"※「２　一覧表」を入力する前に感染発生日と終息日を入力してください","")</f>
        <v>※「２　一覧表」を入力する前に感染発生日と終息日を入力してください</v>
      </c>
      <c r="F6" s="244"/>
      <c r="G6" s="117"/>
      <c r="H6" s="117"/>
      <c r="I6" s="25"/>
      <c r="J6" s="25"/>
      <c r="K6" s="25"/>
      <c r="L6" s="25"/>
      <c r="M6" s="25"/>
      <c r="N6" s="37"/>
      <c r="O6" s="37"/>
    </row>
    <row r="7" spans="1:17" s="2" customFormat="1" ht="19.5" thickBot="1" x14ac:dyDescent="0.45">
      <c r="A7" s="25"/>
      <c r="B7" s="251" t="s">
        <v>4</v>
      </c>
      <c r="C7" s="252"/>
      <c r="D7" s="143"/>
      <c r="E7" s="243"/>
      <c r="F7" s="244"/>
      <c r="G7" s="117"/>
      <c r="H7" s="117"/>
      <c r="I7" s="25"/>
      <c r="J7" s="25"/>
      <c r="K7" s="25"/>
      <c r="L7" s="25"/>
      <c r="M7" s="25"/>
      <c r="N7" s="37"/>
      <c r="O7" s="37"/>
    </row>
    <row r="8" spans="1:17" x14ac:dyDescent="0.4">
      <c r="D8" s="71"/>
      <c r="E8" s="71"/>
      <c r="I8" s="39"/>
    </row>
    <row r="9" spans="1:17" ht="20.25" thickBot="1" x14ac:dyDescent="0.45">
      <c r="B9" s="15" t="s">
        <v>113</v>
      </c>
      <c r="D9" s="71"/>
      <c r="E9" s="71"/>
      <c r="I9" s="39"/>
    </row>
    <row r="10" spans="1:17" s="3" customFormat="1" ht="19.5" thickBot="1" x14ac:dyDescent="0.45">
      <c r="A10" s="23"/>
      <c r="B10" s="229" t="s">
        <v>85</v>
      </c>
      <c r="C10" s="230"/>
      <c r="D10" s="230"/>
      <c r="E10" s="231"/>
      <c r="F10" s="74"/>
      <c r="G10" s="70"/>
      <c r="H10" s="23"/>
      <c r="I10" s="39"/>
      <c r="J10" s="23"/>
      <c r="K10" s="23"/>
      <c r="L10" s="23"/>
      <c r="M10" s="23"/>
      <c r="N10" s="64"/>
      <c r="O10" s="64"/>
    </row>
    <row r="11" spans="1:17" s="3" customFormat="1" x14ac:dyDescent="0.4">
      <c r="A11" s="23"/>
      <c r="B11" s="242"/>
      <c r="C11" s="232" t="s">
        <v>84</v>
      </c>
      <c r="D11" s="233"/>
      <c r="E11" s="234"/>
      <c r="F11" s="24"/>
      <c r="G11" s="40"/>
      <c r="H11" s="60"/>
      <c r="I11" s="39"/>
      <c r="J11" s="23"/>
      <c r="K11" s="23"/>
      <c r="L11" s="23"/>
      <c r="M11" s="23"/>
      <c r="N11" s="64"/>
      <c r="O11" s="64"/>
    </row>
    <row r="12" spans="1:17" s="3" customFormat="1" x14ac:dyDescent="0.4">
      <c r="A12" s="23"/>
      <c r="B12" s="240"/>
      <c r="C12" s="76" t="s">
        <v>97</v>
      </c>
      <c r="D12" s="118" t="s">
        <v>98</v>
      </c>
      <c r="E12" s="226"/>
      <c r="F12" s="72"/>
      <c r="G12" s="72"/>
      <c r="H12" s="60"/>
      <c r="I12" s="39"/>
      <c r="J12" s="23"/>
      <c r="K12" s="23"/>
      <c r="L12" s="23"/>
      <c r="M12" s="23"/>
      <c r="N12" s="64"/>
      <c r="O12" s="64"/>
    </row>
    <row r="13" spans="1:17" s="3" customFormat="1" x14ac:dyDescent="0.4">
      <c r="A13" s="23"/>
      <c r="B13" s="240"/>
      <c r="C13" s="235" t="s">
        <v>112</v>
      </c>
      <c r="D13" s="236"/>
      <c r="E13" s="237"/>
      <c r="F13" s="24"/>
      <c r="G13" s="40"/>
      <c r="H13" s="23"/>
      <c r="I13" s="39"/>
      <c r="J13" s="23"/>
      <c r="K13" s="23"/>
      <c r="L13" s="23"/>
      <c r="M13" s="23"/>
      <c r="N13" s="64"/>
      <c r="O13" s="64"/>
    </row>
    <row r="14" spans="1:17" s="3" customFormat="1" ht="19.5" thickBot="1" x14ac:dyDescent="0.45">
      <c r="A14" s="23"/>
      <c r="B14" s="241"/>
      <c r="C14" s="238" t="s">
        <v>96</v>
      </c>
      <c r="D14" s="239"/>
      <c r="E14" s="121"/>
      <c r="F14" s="40"/>
      <c r="G14" s="40"/>
      <c r="H14" s="23"/>
      <c r="I14" s="39"/>
      <c r="J14" s="23"/>
      <c r="K14" s="23"/>
      <c r="L14" s="23"/>
      <c r="M14" s="23"/>
      <c r="N14" s="64"/>
      <c r="O14" s="64"/>
    </row>
    <row r="15" spans="1:17" x14ac:dyDescent="0.4">
      <c r="I15" s="39"/>
    </row>
    <row r="16" spans="1:17" ht="19.5" x14ac:dyDescent="0.4">
      <c r="B16" s="15" t="s">
        <v>114</v>
      </c>
      <c r="I16" s="39"/>
    </row>
    <row r="17" spans="1:13" ht="19.5" x14ac:dyDescent="0.4">
      <c r="B17" s="20" t="s">
        <v>104</v>
      </c>
      <c r="I17" s="39"/>
    </row>
    <row r="18" spans="1:13" ht="36.75" x14ac:dyDescent="0.4">
      <c r="A18" s="93"/>
      <c r="B18" s="4" t="s">
        <v>5</v>
      </c>
      <c r="C18" s="4" t="s">
        <v>6</v>
      </c>
      <c r="D18" s="5" t="s">
        <v>7</v>
      </c>
      <c r="E18" s="113" t="s">
        <v>8</v>
      </c>
      <c r="F18" s="4" t="s">
        <v>9</v>
      </c>
      <c r="G18" s="157" t="s">
        <v>10</v>
      </c>
      <c r="H18" s="158" t="s">
        <v>19</v>
      </c>
      <c r="I18" s="4" t="s">
        <v>11</v>
      </c>
      <c r="J18" s="6" t="s">
        <v>12</v>
      </c>
      <c r="K18" s="6" t="s">
        <v>83</v>
      </c>
      <c r="M18" s="34"/>
    </row>
    <row r="19" spans="1:13" x14ac:dyDescent="0.4">
      <c r="A19" s="61" t="str">
        <f>IF(COUNTIF(D19:D118,D19)=1,ROW(),"")</f>
        <v/>
      </c>
      <c r="B19" s="42"/>
      <c r="C19" s="42"/>
      <c r="D19" s="62"/>
      <c r="E19" s="219"/>
      <c r="F19" s="45"/>
      <c r="G19" s="68"/>
      <c r="H19" s="66"/>
      <c r="I19" s="77"/>
      <c r="J19" s="67"/>
      <c r="K19" s="45"/>
      <c r="M19" s="34"/>
    </row>
    <row r="20" spans="1:13" x14ac:dyDescent="0.4">
      <c r="A20" s="61" t="str">
        <f t="shared" ref="A20:A83" si="0">IF(COUNTIF(D20:D119,D20)=1,ROW(),"")</f>
        <v/>
      </c>
      <c r="B20" s="42"/>
      <c r="C20" s="42"/>
      <c r="D20" s="62"/>
      <c r="E20" s="219"/>
      <c r="F20" s="45"/>
      <c r="G20" s="68"/>
      <c r="H20" s="66"/>
      <c r="I20" s="77"/>
      <c r="J20" s="67"/>
      <c r="K20" s="45"/>
      <c r="M20" s="34"/>
    </row>
    <row r="21" spans="1:13" x14ac:dyDescent="0.4">
      <c r="A21" s="61" t="str">
        <f t="shared" si="0"/>
        <v/>
      </c>
      <c r="B21" s="42"/>
      <c r="C21" s="42"/>
      <c r="D21" s="62"/>
      <c r="E21" s="219"/>
      <c r="F21" s="45"/>
      <c r="G21" s="68"/>
      <c r="H21" s="66"/>
      <c r="I21" s="77"/>
      <c r="J21" s="67"/>
      <c r="K21" s="45"/>
      <c r="M21" s="34"/>
    </row>
    <row r="22" spans="1:13" x14ac:dyDescent="0.4">
      <c r="A22" s="61" t="str">
        <f t="shared" si="0"/>
        <v/>
      </c>
      <c r="B22" s="42"/>
      <c r="C22" s="42"/>
      <c r="D22" s="62"/>
      <c r="E22" s="219"/>
      <c r="F22" s="45"/>
      <c r="G22" s="68"/>
      <c r="H22" s="66"/>
      <c r="I22" s="77"/>
      <c r="J22" s="67"/>
      <c r="K22" s="45"/>
      <c r="M22" s="34"/>
    </row>
    <row r="23" spans="1:13" x14ac:dyDescent="0.4">
      <c r="A23" s="61" t="str">
        <f t="shared" si="0"/>
        <v/>
      </c>
      <c r="B23" s="42"/>
      <c r="C23" s="42"/>
      <c r="D23" s="62"/>
      <c r="E23" s="219"/>
      <c r="F23" s="45"/>
      <c r="G23" s="68"/>
      <c r="H23" s="66"/>
      <c r="I23" s="77"/>
      <c r="J23" s="67"/>
      <c r="K23" s="45"/>
      <c r="M23" s="34"/>
    </row>
    <row r="24" spans="1:13" x14ac:dyDescent="0.4">
      <c r="A24" s="61" t="str">
        <f t="shared" si="0"/>
        <v/>
      </c>
      <c r="B24" s="42"/>
      <c r="C24" s="42"/>
      <c r="D24" s="62"/>
      <c r="E24" s="219"/>
      <c r="F24" s="45"/>
      <c r="G24" s="68"/>
      <c r="H24" s="66"/>
      <c r="I24" s="77"/>
      <c r="J24" s="67"/>
      <c r="K24" s="45"/>
      <c r="L24" s="95"/>
      <c r="M24" s="34"/>
    </row>
    <row r="25" spans="1:13" x14ac:dyDescent="0.4">
      <c r="A25" s="61" t="str">
        <f t="shared" si="0"/>
        <v/>
      </c>
      <c r="B25" s="42"/>
      <c r="C25" s="42"/>
      <c r="D25" s="62"/>
      <c r="E25" s="219"/>
      <c r="F25" s="45"/>
      <c r="G25" s="68"/>
      <c r="H25" s="66"/>
      <c r="I25" s="77"/>
      <c r="J25" s="67"/>
      <c r="K25" s="45"/>
      <c r="M25" s="34"/>
    </row>
    <row r="26" spans="1:13" x14ac:dyDescent="0.4">
      <c r="A26" s="61" t="str">
        <f t="shared" si="0"/>
        <v/>
      </c>
      <c r="B26" s="42"/>
      <c r="C26" s="42"/>
      <c r="D26" s="62"/>
      <c r="E26" s="219"/>
      <c r="F26" s="45"/>
      <c r="G26" s="68"/>
      <c r="H26" s="66"/>
      <c r="I26" s="77"/>
      <c r="J26" s="67"/>
      <c r="K26" s="45"/>
      <c r="M26" s="34"/>
    </row>
    <row r="27" spans="1:13" x14ac:dyDescent="0.4">
      <c r="A27" s="61" t="str">
        <f t="shared" si="0"/>
        <v/>
      </c>
      <c r="B27" s="42"/>
      <c r="C27" s="42"/>
      <c r="D27" s="62"/>
      <c r="E27" s="219"/>
      <c r="F27" s="45"/>
      <c r="G27" s="68"/>
      <c r="H27" s="66"/>
      <c r="I27" s="77"/>
      <c r="J27" s="67"/>
      <c r="K27" s="45"/>
      <c r="M27" s="34"/>
    </row>
    <row r="28" spans="1:13" x14ac:dyDescent="0.4">
      <c r="A28" s="61" t="str">
        <f t="shared" si="0"/>
        <v/>
      </c>
      <c r="B28" s="42"/>
      <c r="C28" s="42"/>
      <c r="D28" s="62"/>
      <c r="E28" s="219"/>
      <c r="F28" s="45"/>
      <c r="G28" s="68"/>
      <c r="H28" s="66"/>
      <c r="I28" s="77"/>
      <c r="J28" s="67"/>
      <c r="K28" s="45"/>
      <c r="M28" s="34"/>
    </row>
    <row r="29" spans="1:13" x14ac:dyDescent="0.4">
      <c r="A29" s="61" t="str">
        <f t="shared" si="0"/>
        <v/>
      </c>
      <c r="B29" s="42"/>
      <c r="C29" s="42"/>
      <c r="D29" s="62"/>
      <c r="E29" s="219"/>
      <c r="F29" s="45"/>
      <c r="G29" s="68"/>
      <c r="H29" s="66"/>
      <c r="I29" s="77"/>
      <c r="J29" s="67"/>
      <c r="K29" s="45"/>
      <c r="M29" s="34"/>
    </row>
    <row r="30" spans="1:13" x14ac:dyDescent="0.4">
      <c r="A30" s="61" t="str">
        <f t="shared" si="0"/>
        <v/>
      </c>
      <c r="B30" s="42"/>
      <c r="C30" s="42"/>
      <c r="D30" s="62"/>
      <c r="E30" s="219"/>
      <c r="F30" s="45"/>
      <c r="G30" s="68"/>
      <c r="H30" s="66"/>
      <c r="I30" s="77"/>
      <c r="J30" s="67"/>
      <c r="K30" s="45"/>
      <c r="M30" s="34"/>
    </row>
    <row r="31" spans="1:13" x14ac:dyDescent="0.4">
      <c r="A31" s="61" t="str">
        <f t="shared" si="0"/>
        <v/>
      </c>
      <c r="B31" s="42"/>
      <c r="C31" s="42"/>
      <c r="D31" s="62"/>
      <c r="E31" s="219"/>
      <c r="F31" s="45"/>
      <c r="G31" s="68"/>
      <c r="H31" s="66"/>
      <c r="I31" s="77"/>
      <c r="J31" s="67"/>
      <c r="K31" s="45"/>
      <c r="M31" s="34"/>
    </row>
    <row r="32" spans="1:13" x14ac:dyDescent="0.4">
      <c r="A32" s="61" t="str">
        <f t="shared" si="0"/>
        <v/>
      </c>
      <c r="B32" s="42"/>
      <c r="C32" s="42"/>
      <c r="D32" s="62"/>
      <c r="E32" s="219"/>
      <c r="F32" s="45"/>
      <c r="G32" s="68"/>
      <c r="H32" s="66"/>
      <c r="I32" s="77"/>
      <c r="J32" s="67"/>
      <c r="K32" s="45"/>
      <c r="M32" s="34"/>
    </row>
    <row r="33" spans="1:13" x14ac:dyDescent="0.4">
      <c r="A33" s="61" t="str">
        <f t="shared" si="0"/>
        <v/>
      </c>
      <c r="B33" s="42"/>
      <c r="C33" s="42"/>
      <c r="D33" s="62"/>
      <c r="E33" s="219"/>
      <c r="F33" s="45"/>
      <c r="G33" s="68"/>
      <c r="H33" s="66"/>
      <c r="I33" s="77"/>
      <c r="J33" s="67"/>
      <c r="K33" s="45"/>
      <c r="M33" s="34"/>
    </row>
    <row r="34" spans="1:13" x14ac:dyDescent="0.4">
      <c r="A34" s="61" t="str">
        <f t="shared" si="0"/>
        <v/>
      </c>
      <c r="B34" s="42"/>
      <c r="C34" s="42"/>
      <c r="D34" s="62"/>
      <c r="E34" s="219"/>
      <c r="F34" s="45"/>
      <c r="G34" s="68"/>
      <c r="H34" s="66"/>
      <c r="I34" s="77"/>
      <c r="J34" s="67"/>
      <c r="K34" s="45"/>
      <c r="M34" s="34"/>
    </row>
    <row r="35" spans="1:13" x14ac:dyDescent="0.4">
      <c r="A35" s="61" t="str">
        <f t="shared" si="0"/>
        <v/>
      </c>
      <c r="B35" s="42"/>
      <c r="C35" s="42"/>
      <c r="D35" s="62"/>
      <c r="E35" s="219"/>
      <c r="F35" s="45"/>
      <c r="G35" s="68"/>
      <c r="H35" s="66"/>
      <c r="I35" s="77"/>
      <c r="J35" s="67"/>
      <c r="K35" s="45"/>
      <c r="M35" s="34"/>
    </row>
    <row r="36" spans="1:13" x14ac:dyDescent="0.4">
      <c r="A36" s="61" t="str">
        <f t="shared" si="0"/>
        <v/>
      </c>
      <c r="B36" s="42"/>
      <c r="C36" s="42"/>
      <c r="D36" s="62"/>
      <c r="E36" s="219"/>
      <c r="F36" s="45"/>
      <c r="G36" s="68"/>
      <c r="H36" s="66"/>
      <c r="I36" s="77"/>
      <c r="J36" s="67"/>
      <c r="K36" s="45"/>
      <c r="M36" s="34"/>
    </row>
    <row r="37" spans="1:13" x14ac:dyDescent="0.4">
      <c r="A37" s="61" t="str">
        <f t="shared" si="0"/>
        <v/>
      </c>
      <c r="B37" s="42"/>
      <c r="C37" s="42"/>
      <c r="D37" s="62"/>
      <c r="E37" s="219"/>
      <c r="F37" s="45"/>
      <c r="G37" s="68"/>
      <c r="H37" s="66"/>
      <c r="I37" s="77"/>
      <c r="J37" s="67"/>
      <c r="K37" s="45"/>
      <c r="M37" s="34"/>
    </row>
    <row r="38" spans="1:13" x14ac:dyDescent="0.4">
      <c r="A38" s="61" t="str">
        <f t="shared" si="0"/>
        <v/>
      </c>
      <c r="B38" s="42"/>
      <c r="C38" s="42"/>
      <c r="D38" s="62"/>
      <c r="E38" s="219"/>
      <c r="F38" s="45"/>
      <c r="G38" s="68"/>
      <c r="H38" s="66"/>
      <c r="I38" s="77"/>
      <c r="J38" s="67"/>
      <c r="K38" s="45"/>
      <c r="M38" s="34"/>
    </row>
    <row r="39" spans="1:13" x14ac:dyDescent="0.4">
      <c r="A39" s="61" t="str">
        <f t="shared" si="0"/>
        <v/>
      </c>
      <c r="B39" s="42"/>
      <c r="C39" s="42"/>
      <c r="D39" s="62"/>
      <c r="E39" s="219"/>
      <c r="F39" s="45"/>
      <c r="G39" s="68"/>
      <c r="H39" s="66"/>
      <c r="I39" s="77"/>
      <c r="J39" s="67"/>
      <c r="K39" s="45"/>
      <c r="M39" s="34"/>
    </row>
    <row r="40" spans="1:13" x14ac:dyDescent="0.4">
      <c r="A40" s="61" t="str">
        <f t="shared" si="0"/>
        <v/>
      </c>
      <c r="B40" s="42"/>
      <c r="C40" s="42"/>
      <c r="D40" s="62"/>
      <c r="E40" s="219"/>
      <c r="F40" s="45"/>
      <c r="G40" s="68"/>
      <c r="H40" s="66"/>
      <c r="I40" s="77"/>
      <c r="J40" s="67"/>
      <c r="K40" s="45"/>
      <c r="M40" s="34"/>
    </row>
    <row r="41" spans="1:13" x14ac:dyDescent="0.4">
      <c r="A41" s="61" t="str">
        <f t="shared" si="0"/>
        <v/>
      </c>
      <c r="B41" s="42"/>
      <c r="C41" s="42"/>
      <c r="D41" s="62"/>
      <c r="E41" s="219"/>
      <c r="F41" s="45"/>
      <c r="G41" s="68"/>
      <c r="H41" s="66"/>
      <c r="I41" s="77"/>
      <c r="J41" s="67"/>
      <c r="K41" s="45"/>
      <c r="M41" s="34"/>
    </row>
    <row r="42" spans="1:13" x14ac:dyDescent="0.4">
      <c r="A42" s="61" t="str">
        <f t="shared" si="0"/>
        <v/>
      </c>
      <c r="B42" s="42"/>
      <c r="C42" s="42"/>
      <c r="D42" s="62"/>
      <c r="E42" s="219"/>
      <c r="F42" s="45"/>
      <c r="G42" s="68"/>
      <c r="H42" s="66"/>
      <c r="I42" s="77"/>
      <c r="J42" s="67"/>
      <c r="K42" s="45"/>
      <c r="M42" s="34"/>
    </row>
    <row r="43" spans="1:13" x14ac:dyDescent="0.4">
      <c r="A43" s="61" t="str">
        <f t="shared" si="0"/>
        <v/>
      </c>
      <c r="B43" s="42"/>
      <c r="C43" s="42"/>
      <c r="D43" s="62"/>
      <c r="E43" s="219"/>
      <c r="F43" s="45"/>
      <c r="G43" s="68"/>
      <c r="H43" s="66"/>
      <c r="I43" s="77"/>
      <c r="J43" s="67"/>
      <c r="K43" s="45"/>
      <c r="M43" s="34"/>
    </row>
    <row r="44" spans="1:13" x14ac:dyDescent="0.4">
      <c r="A44" s="61" t="str">
        <f t="shared" si="0"/>
        <v/>
      </c>
      <c r="B44" s="42"/>
      <c r="C44" s="42"/>
      <c r="D44" s="62"/>
      <c r="E44" s="219"/>
      <c r="F44" s="45"/>
      <c r="G44" s="68"/>
      <c r="H44" s="66"/>
      <c r="I44" s="77"/>
      <c r="J44" s="67"/>
      <c r="K44" s="45"/>
      <c r="M44" s="34"/>
    </row>
    <row r="45" spans="1:13" x14ac:dyDescent="0.4">
      <c r="A45" s="61" t="str">
        <f t="shared" si="0"/>
        <v/>
      </c>
      <c r="B45" s="42"/>
      <c r="C45" s="42"/>
      <c r="D45" s="62"/>
      <c r="E45" s="219"/>
      <c r="F45" s="45"/>
      <c r="G45" s="68"/>
      <c r="H45" s="66"/>
      <c r="I45" s="77"/>
      <c r="J45" s="67"/>
      <c r="K45" s="45"/>
      <c r="M45" s="34"/>
    </row>
    <row r="46" spans="1:13" x14ac:dyDescent="0.4">
      <c r="A46" s="61" t="str">
        <f t="shared" si="0"/>
        <v/>
      </c>
      <c r="B46" s="42"/>
      <c r="C46" s="42"/>
      <c r="D46" s="62"/>
      <c r="E46" s="219"/>
      <c r="F46" s="45"/>
      <c r="G46" s="68"/>
      <c r="H46" s="66"/>
      <c r="I46" s="77"/>
      <c r="J46" s="67"/>
      <c r="K46" s="45"/>
      <c r="M46" s="34"/>
    </row>
    <row r="47" spans="1:13" x14ac:dyDescent="0.4">
      <c r="A47" s="61" t="str">
        <f t="shared" si="0"/>
        <v/>
      </c>
      <c r="B47" s="42"/>
      <c r="C47" s="42"/>
      <c r="D47" s="62"/>
      <c r="E47" s="219"/>
      <c r="F47" s="45"/>
      <c r="G47" s="68"/>
      <c r="H47" s="66"/>
      <c r="I47" s="77"/>
      <c r="J47" s="67"/>
      <c r="K47" s="45"/>
      <c r="M47" s="34"/>
    </row>
    <row r="48" spans="1:13" x14ac:dyDescent="0.4">
      <c r="A48" s="61" t="str">
        <f t="shared" si="0"/>
        <v/>
      </c>
      <c r="B48" s="42"/>
      <c r="C48" s="42"/>
      <c r="D48" s="62"/>
      <c r="E48" s="219"/>
      <c r="F48" s="45"/>
      <c r="G48" s="68"/>
      <c r="H48" s="66"/>
      <c r="I48" s="77"/>
      <c r="J48" s="67"/>
      <c r="K48" s="45"/>
      <c r="M48" s="34"/>
    </row>
    <row r="49" spans="1:13" x14ac:dyDescent="0.4">
      <c r="A49" s="61" t="str">
        <f t="shared" si="0"/>
        <v/>
      </c>
      <c r="B49" s="42"/>
      <c r="C49" s="42"/>
      <c r="D49" s="62"/>
      <c r="E49" s="219"/>
      <c r="F49" s="45"/>
      <c r="G49" s="68"/>
      <c r="H49" s="66"/>
      <c r="I49" s="77"/>
      <c r="J49" s="67"/>
      <c r="K49" s="45"/>
      <c r="M49" s="34"/>
    </row>
    <row r="50" spans="1:13" x14ac:dyDescent="0.4">
      <c r="A50" s="61" t="str">
        <f t="shared" si="0"/>
        <v/>
      </c>
      <c r="B50" s="42"/>
      <c r="C50" s="42"/>
      <c r="D50" s="62"/>
      <c r="E50" s="219"/>
      <c r="F50" s="45"/>
      <c r="G50" s="68"/>
      <c r="H50" s="66"/>
      <c r="I50" s="77"/>
      <c r="J50" s="67"/>
      <c r="K50" s="45"/>
      <c r="M50" s="34"/>
    </row>
    <row r="51" spans="1:13" x14ac:dyDescent="0.4">
      <c r="A51" s="61" t="str">
        <f t="shared" si="0"/>
        <v/>
      </c>
      <c r="B51" s="42"/>
      <c r="C51" s="42"/>
      <c r="D51" s="62"/>
      <c r="E51" s="219"/>
      <c r="F51" s="45"/>
      <c r="G51" s="68"/>
      <c r="H51" s="66"/>
      <c r="I51" s="77"/>
      <c r="J51" s="67"/>
      <c r="K51" s="45"/>
      <c r="M51" s="34"/>
    </row>
    <row r="52" spans="1:13" x14ac:dyDescent="0.4">
      <c r="A52" s="61" t="str">
        <f t="shared" si="0"/>
        <v/>
      </c>
      <c r="B52" s="42"/>
      <c r="C52" s="42"/>
      <c r="D52" s="62"/>
      <c r="E52" s="219"/>
      <c r="F52" s="45"/>
      <c r="G52" s="68"/>
      <c r="H52" s="66"/>
      <c r="I52" s="77"/>
      <c r="J52" s="67"/>
      <c r="K52" s="45"/>
      <c r="M52" s="34"/>
    </row>
    <row r="53" spans="1:13" x14ac:dyDescent="0.4">
      <c r="A53" s="61" t="str">
        <f t="shared" si="0"/>
        <v/>
      </c>
      <c r="B53" s="42"/>
      <c r="C53" s="42"/>
      <c r="D53" s="62"/>
      <c r="E53" s="219"/>
      <c r="F53" s="45"/>
      <c r="G53" s="68"/>
      <c r="H53" s="66"/>
      <c r="I53" s="77"/>
      <c r="J53" s="67"/>
      <c r="K53" s="45"/>
      <c r="M53" s="34"/>
    </row>
    <row r="54" spans="1:13" x14ac:dyDescent="0.4">
      <c r="A54" s="61" t="str">
        <f t="shared" si="0"/>
        <v/>
      </c>
      <c r="B54" s="42"/>
      <c r="C54" s="42"/>
      <c r="D54" s="62"/>
      <c r="E54" s="219"/>
      <c r="F54" s="45"/>
      <c r="G54" s="68"/>
      <c r="H54" s="66"/>
      <c r="I54" s="77"/>
      <c r="J54" s="67"/>
      <c r="K54" s="45"/>
      <c r="M54" s="34"/>
    </row>
    <row r="55" spans="1:13" x14ac:dyDescent="0.4">
      <c r="A55" s="61" t="str">
        <f t="shared" si="0"/>
        <v/>
      </c>
      <c r="B55" s="42"/>
      <c r="C55" s="42"/>
      <c r="D55" s="62"/>
      <c r="E55" s="219"/>
      <c r="F55" s="45"/>
      <c r="G55" s="68"/>
      <c r="H55" s="66"/>
      <c r="I55" s="77"/>
      <c r="J55" s="67"/>
      <c r="K55" s="45"/>
      <c r="M55" s="34"/>
    </row>
    <row r="56" spans="1:13" x14ac:dyDescent="0.4">
      <c r="A56" s="61" t="str">
        <f t="shared" si="0"/>
        <v/>
      </c>
      <c r="B56" s="42"/>
      <c r="C56" s="42"/>
      <c r="D56" s="62"/>
      <c r="E56" s="219"/>
      <c r="F56" s="45"/>
      <c r="G56" s="68"/>
      <c r="H56" s="66"/>
      <c r="I56" s="77"/>
      <c r="J56" s="67"/>
      <c r="K56" s="45"/>
      <c r="M56" s="34"/>
    </row>
    <row r="57" spans="1:13" x14ac:dyDescent="0.4">
      <c r="A57" s="61" t="str">
        <f t="shared" si="0"/>
        <v/>
      </c>
      <c r="B57" s="42"/>
      <c r="C57" s="42"/>
      <c r="D57" s="62"/>
      <c r="E57" s="219"/>
      <c r="F57" s="45"/>
      <c r="G57" s="68"/>
      <c r="H57" s="66"/>
      <c r="I57" s="77"/>
      <c r="J57" s="67"/>
      <c r="K57" s="45"/>
      <c r="M57" s="34"/>
    </row>
    <row r="58" spans="1:13" x14ac:dyDescent="0.4">
      <c r="A58" s="61" t="str">
        <f t="shared" si="0"/>
        <v/>
      </c>
      <c r="B58" s="42"/>
      <c r="C58" s="42"/>
      <c r="D58" s="62"/>
      <c r="E58" s="219"/>
      <c r="F58" s="45"/>
      <c r="G58" s="68"/>
      <c r="H58" s="66"/>
      <c r="I58" s="77"/>
      <c r="J58" s="67"/>
      <c r="K58" s="45"/>
      <c r="M58" s="34"/>
    </row>
    <row r="59" spans="1:13" x14ac:dyDescent="0.4">
      <c r="A59" s="61" t="str">
        <f t="shared" si="0"/>
        <v/>
      </c>
      <c r="B59" s="42"/>
      <c r="C59" s="42"/>
      <c r="D59" s="62"/>
      <c r="E59" s="219"/>
      <c r="F59" s="45"/>
      <c r="G59" s="68"/>
      <c r="H59" s="66"/>
      <c r="I59" s="77"/>
      <c r="J59" s="67"/>
      <c r="K59" s="45"/>
      <c r="M59" s="34"/>
    </row>
    <row r="60" spans="1:13" x14ac:dyDescent="0.4">
      <c r="A60" s="61" t="str">
        <f t="shared" si="0"/>
        <v/>
      </c>
      <c r="B60" s="42"/>
      <c r="C60" s="42"/>
      <c r="D60" s="62"/>
      <c r="E60" s="219"/>
      <c r="F60" s="45"/>
      <c r="G60" s="68"/>
      <c r="H60" s="66"/>
      <c r="I60" s="77"/>
      <c r="J60" s="67"/>
      <c r="K60" s="45"/>
      <c r="M60" s="34"/>
    </row>
    <row r="61" spans="1:13" x14ac:dyDescent="0.4">
      <c r="A61" s="61" t="str">
        <f t="shared" si="0"/>
        <v/>
      </c>
      <c r="B61" s="42"/>
      <c r="C61" s="42"/>
      <c r="D61" s="62"/>
      <c r="E61" s="219"/>
      <c r="F61" s="45"/>
      <c r="G61" s="68"/>
      <c r="H61" s="66"/>
      <c r="I61" s="77"/>
      <c r="J61" s="67"/>
      <c r="K61" s="45"/>
      <c r="M61" s="34"/>
    </row>
    <row r="62" spans="1:13" x14ac:dyDescent="0.4">
      <c r="A62" s="61" t="str">
        <f t="shared" si="0"/>
        <v/>
      </c>
      <c r="B62" s="42"/>
      <c r="C62" s="42"/>
      <c r="D62" s="62"/>
      <c r="E62" s="219"/>
      <c r="F62" s="45"/>
      <c r="G62" s="68"/>
      <c r="H62" s="66"/>
      <c r="I62" s="77"/>
      <c r="J62" s="67"/>
      <c r="K62" s="45"/>
      <c r="M62" s="34"/>
    </row>
    <row r="63" spans="1:13" x14ac:dyDescent="0.4">
      <c r="A63" s="61" t="str">
        <f t="shared" si="0"/>
        <v/>
      </c>
      <c r="B63" s="42"/>
      <c r="C63" s="42"/>
      <c r="D63" s="62"/>
      <c r="E63" s="219"/>
      <c r="F63" s="45"/>
      <c r="G63" s="68"/>
      <c r="H63" s="66"/>
      <c r="I63" s="77"/>
      <c r="J63" s="67"/>
      <c r="K63" s="45"/>
      <c r="M63" s="34"/>
    </row>
    <row r="64" spans="1:13" x14ac:dyDescent="0.4">
      <c r="A64" s="61" t="str">
        <f t="shared" si="0"/>
        <v/>
      </c>
      <c r="B64" s="42"/>
      <c r="C64" s="42"/>
      <c r="D64" s="62"/>
      <c r="E64" s="219"/>
      <c r="F64" s="45"/>
      <c r="G64" s="68"/>
      <c r="H64" s="66"/>
      <c r="I64" s="77"/>
      <c r="J64" s="67"/>
      <c r="K64" s="45"/>
      <c r="M64" s="34"/>
    </row>
    <row r="65" spans="1:13" x14ac:dyDescent="0.4">
      <c r="A65" s="61" t="str">
        <f t="shared" si="0"/>
        <v/>
      </c>
      <c r="B65" s="42"/>
      <c r="C65" s="42"/>
      <c r="D65" s="62"/>
      <c r="E65" s="219"/>
      <c r="F65" s="45"/>
      <c r="G65" s="68"/>
      <c r="H65" s="66"/>
      <c r="I65" s="77"/>
      <c r="J65" s="67"/>
      <c r="K65" s="45"/>
      <c r="M65" s="34"/>
    </row>
    <row r="66" spans="1:13" x14ac:dyDescent="0.4">
      <c r="A66" s="61" t="str">
        <f t="shared" si="0"/>
        <v/>
      </c>
      <c r="B66" s="42"/>
      <c r="C66" s="42"/>
      <c r="D66" s="62"/>
      <c r="E66" s="219"/>
      <c r="F66" s="45"/>
      <c r="G66" s="68"/>
      <c r="H66" s="66"/>
      <c r="I66" s="77"/>
      <c r="J66" s="67"/>
      <c r="K66" s="45"/>
      <c r="M66" s="34"/>
    </row>
    <row r="67" spans="1:13" x14ac:dyDescent="0.4">
      <c r="A67" s="61" t="str">
        <f t="shared" si="0"/>
        <v/>
      </c>
      <c r="B67" s="42"/>
      <c r="C67" s="42"/>
      <c r="D67" s="62"/>
      <c r="E67" s="219"/>
      <c r="F67" s="45"/>
      <c r="G67" s="68"/>
      <c r="H67" s="66"/>
      <c r="I67" s="77"/>
      <c r="J67" s="67"/>
      <c r="K67" s="45"/>
      <c r="M67" s="34"/>
    </row>
    <row r="68" spans="1:13" x14ac:dyDescent="0.4">
      <c r="A68" s="61" t="str">
        <f t="shared" si="0"/>
        <v/>
      </c>
      <c r="B68" s="42"/>
      <c r="C68" s="42"/>
      <c r="D68" s="62"/>
      <c r="E68" s="219"/>
      <c r="F68" s="45"/>
      <c r="G68" s="68"/>
      <c r="H68" s="66"/>
      <c r="I68" s="77"/>
      <c r="J68" s="67"/>
      <c r="K68" s="45"/>
      <c r="M68" s="34"/>
    </row>
    <row r="69" spans="1:13" x14ac:dyDescent="0.4">
      <c r="A69" s="61" t="str">
        <f t="shared" si="0"/>
        <v/>
      </c>
      <c r="B69" s="42"/>
      <c r="C69" s="42"/>
      <c r="D69" s="62"/>
      <c r="E69" s="219"/>
      <c r="F69" s="45"/>
      <c r="G69" s="68"/>
      <c r="H69" s="66"/>
      <c r="I69" s="77"/>
      <c r="J69" s="67"/>
      <c r="K69" s="45"/>
      <c r="M69" s="34"/>
    </row>
    <row r="70" spans="1:13" x14ac:dyDescent="0.4">
      <c r="A70" s="61" t="str">
        <f t="shared" si="0"/>
        <v/>
      </c>
      <c r="B70" s="42"/>
      <c r="C70" s="42"/>
      <c r="D70" s="62"/>
      <c r="E70" s="219"/>
      <c r="F70" s="45"/>
      <c r="G70" s="68"/>
      <c r="H70" s="66"/>
      <c r="I70" s="77"/>
      <c r="J70" s="67"/>
      <c r="K70" s="45"/>
      <c r="M70" s="34"/>
    </row>
    <row r="71" spans="1:13" x14ac:dyDescent="0.4">
      <c r="A71" s="61" t="str">
        <f t="shared" si="0"/>
        <v/>
      </c>
      <c r="B71" s="42"/>
      <c r="C71" s="42"/>
      <c r="D71" s="62"/>
      <c r="E71" s="219"/>
      <c r="F71" s="45"/>
      <c r="G71" s="68"/>
      <c r="H71" s="66"/>
      <c r="I71" s="77"/>
      <c r="J71" s="67"/>
      <c r="K71" s="45"/>
      <c r="M71" s="34"/>
    </row>
    <row r="72" spans="1:13" x14ac:dyDescent="0.4">
      <c r="A72" s="61" t="str">
        <f t="shared" si="0"/>
        <v/>
      </c>
      <c r="B72" s="42"/>
      <c r="C72" s="42"/>
      <c r="D72" s="62"/>
      <c r="E72" s="219"/>
      <c r="F72" s="45"/>
      <c r="G72" s="68"/>
      <c r="H72" s="66"/>
      <c r="I72" s="77"/>
      <c r="J72" s="67"/>
      <c r="K72" s="45"/>
      <c r="M72" s="34"/>
    </row>
    <row r="73" spans="1:13" x14ac:dyDescent="0.4">
      <c r="A73" s="61" t="str">
        <f t="shared" si="0"/>
        <v/>
      </c>
      <c r="B73" s="42"/>
      <c r="C73" s="42"/>
      <c r="D73" s="62"/>
      <c r="E73" s="219"/>
      <c r="F73" s="45"/>
      <c r="G73" s="68"/>
      <c r="H73" s="66"/>
      <c r="I73" s="77"/>
      <c r="J73" s="67"/>
      <c r="K73" s="45"/>
      <c r="M73" s="34"/>
    </row>
    <row r="74" spans="1:13" x14ac:dyDescent="0.4">
      <c r="A74" s="61" t="str">
        <f t="shared" si="0"/>
        <v/>
      </c>
      <c r="B74" s="42"/>
      <c r="C74" s="42"/>
      <c r="D74" s="62"/>
      <c r="E74" s="219"/>
      <c r="F74" s="45"/>
      <c r="G74" s="68"/>
      <c r="H74" s="66"/>
      <c r="I74" s="77"/>
      <c r="J74" s="67"/>
      <c r="K74" s="45"/>
      <c r="M74" s="34"/>
    </row>
    <row r="75" spans="1:13" x14ac:dyDescent="0.4">
      <c r="A75" s="61" t="str">
        <f t="shared" si="0"/>
        <v/>
      </c>
      <c r="B75" s="42"/>
      <c r="C75" s="42"/>
      <c r="D75" s="62"/>
      <c r="E75" s="219"/>
      <c r="F75" s="45"/>
      <c r="G75" s="68"/>
      <c r="H75" s="66"/>
      <c r="I75" s="77"/>
      <c r="J75" s="67"/>
      <c r="K75" s="45"/>
      <c r="M75" s="34"/>
    </row>
    <row r="76" spans="1:13" x14ac:dyDescent="0.4">
      <c r="A76" s="61" t="str">
        <f t="shared" si="0"/>
        <v/>
      </c>
      <c r="B76" s="42"/>
      <c r="C76" s="42"/>
      <c r="D76" s="62"/>
      <c r="E76" s="219"/>
      <c r="F76" s="45"/>
      <c r="G76" s="68"/>
      <c r="H76" s="66"/>
      <c r="I76" s="77"/>
      <c r="J76" s="67"/>
      <c r="K76" s="45"/>
      <c r="M76" s="34"/>
    </row>
    <row r="77" spans="1:13" x14ac:dyDescent="0.4">
      <c r="A77" s="61" t="str">
        <f t="shared" si="0"/>
        <v/>
      </c>
      <c r="B77" s="42"/>
      <c r="C77" s="42"/>
      <c r="D77" s="62"/>
      <c r="E77" s="219"/>
      <c r="F77" s="45"/>
      <c r="G77" s="68"/>
      <c r="H77" s="66"/>
      <c r="I77" s="77"/>
      <c r="J77" s="67"/>
      <c r="K77" s="45"/>
      <c r="M77" s="34"/>
    </row>
    <row r="78" spans="1:13" x14ac:dyDescent="0.4">
      <c r="A78" s="61" t="str">
        <f t="shared" si="0"/>
        <v/>
      </c>
      <c r="B78" s="42"/>
      <c r="C78" s="42"/>
      <c r="D78" s="62"/>
      <c r="E78" s="219"/>
      <c r="F78" s="45"/>
      <c r="G78" s="68"/>
      <c r="H78" s="66"/>
      <c r="I78" s="77"/>
      <c r="J78" s="67"/>
      <c r="K78" s="45"/>
      <c r="M78" s="34"/>
    </row>
    <row r="79" spans="1:13" x14ac:dyDescent="0.4">
      <c r="A79" s="61" t="str">
        <f t="shared" si="0"/>
        <v/>
      </c>
      <c r="B79" s="42"/>
      <c r="C79" s="42"/>
      <c r="D79" s="62"/>
      <c r="E79" s="219"/>
      <c r="F79" s="45"/>
      <c r="G79" s="68"/>
      <c r="H79" s="66"/>
      <c r="I79" s="77"/>
      <c r="J79" s="67"/>
      <c r="K79" s="45"/>
      <c r="M79" s="34"/>
    </row>
    <row r="80" spans="1:13" x14ac:dyDescent="0.4">
      <c r="A80" s="61" t="str">
        <f t="shared" si="0"/>
        <v/>
      </c>
      <c r="B80" s="42"/>
      <c r="C80" s="42"/>
      <c r="D80" s="62"/>
      <c r="E80" s="219"/>
      <c r="F80" s="45"/>
      <c r="G80" s="68"/>
      <c r="H80" s="66"/>
      <c r="I80" s="77"/>
      <c r="J80" s="67"/>
      <c r="K80" s="45"/>
      <c r="M80" s="34"/>
    </row>
    <row r="81" spans="1:13" x14ac:dyDescent="0.4">
      <c r="A81" s="61" t="str">
        <f t="shared" si="0"/>
        <v/>
      </c>
      <c r="B81" s="42"/>
      <c r="C81" s="42"/>
      <c r="D81" s="62"/>
      <c r="E81" s="219"/>
      <c r="F81" s="45"/>
      <c r="G81" s="68"/>
      <c r="H81" s="66"/>
      <c r="I81" s="77"/>
      <c r="J81" s="67"/>
      <c r="K81" s="45"/>
      <c r="M81" s="34"/>
    </row>
    <row r="82" spans="1:13" x14ac:dyDescent="0.4">
      <c r="A82" s="61" t="str">
        <f t="shared" si="0"/>
        <v/>
      </c>
      <c r="B82" s="42"/>
      <c r="C82" s="42"/>
      <c r="D82" s="62"/>
      <c r="E82" s="219"/>
      <c r="F82" s="45"/>
      <c r="G82" s="68"/>
      <c r="H82" s="66"/>
      <c r="I82" s="77"/>
      <c r="J82" s="67"/>
      <c r="K82" s="45"/>
      <c r="M82" s="34"/>
    </row>
    <row r="83" spans="1:13" x14ac:dyDescent="0.4">
      <c r="A83" s="61" t="str">
        <f t="shared" si="0"/>
        <v/>
      </c>
      <c r="B83" s="42"/>
      <c r="C83" s="42"/>
      <c r="D83" s="62"/>
      <c r="E83" s="219"/>
      <c r="F83" s="45"/>
      <c r="G83" s="68"/>
      <c r="H83" s="66"/>
      <c r="I83" s="77"/>
      <c r="J83" s="67"/>
      <c r="K83" s="45"/>
      <c r="M83" s="34"/>
    </row>
    <row r="84" spans="1:13" x14ac:dyDescent="0.4">
      <c r="A84" s="61" t="str">
        <f t="shared" ref="A84:A118" si="1">IF(COUNTIF(D84:D183,D84)=1,ROW(),"")</f>
        <v/>
      </c>
      <c r="B84" s="42"/>
      <c r="C84" s="42"/>
      <c r="D84" s="62"/>
      <c r="E84" s="219"/>
      <c r="F84" s="45"/>
      <c r="G84" s="68"/>
      <c r="H84" s="66"/>
      <c r="I84" s="77"/>
      <c r="J84" s="67"/>
      <c r="K84" s="45"/>
      <c r="M84" s="34"/>
    </row>
    <row r="85" spans="1:13" x14ac:dyDescent="0.4">
      <c r="A85" s="61" t="str">
        <f t="shared" si="1"/>
        <v/>
      </c>
      <c r="B85" s="42"/>
      <c r="C85" s="42"/>
      <c r="D85" s="62"/>
      <c r="E85" s="219"/>
      <c r="F85" s="45"/>
      <c r="G85" s="68"/>
      <c r="H85" s="66"/>
      <c r="I85" s="77"/>
      <c r="J85" s="67"/>
      <c r="K85" s="45"/>
      <c r="M85" s="34"/>
    </row>
    <row r="86" spans="1:13" x14ac:dyDescent="0.4">
      <c r="A86" s="61" t="str">
        <f t="shared" si="1"/>
        <v/>
      </c>
      <c r="B86" s="42"/>
      <c r="C86" s="42"/>
      <c r="D86" s="62"/>
      <c r="E86" s="219"/>
      <c r="F86" s="45"/>
      <c r="G86" s="68"/>
      <c r="H86" s="66"/>
      <c r="I86" s="77"/>
      <c r="J86" s="67"/>
      <c r="K86" s="45"/>
      <c r="M86" s="34"/>
    </row>
    <row r="87" spans="1:13" x14ac:dyDescent="0.4">
      <c r="A87" s="61" t="str">
        <f t="shared" si="1"/>
        <v/>
      </c>
      <c r="B87" s="42"/>
      <c r="C87" s="42"/>
      <c r="D87" s="62"/>
      <c r="E87" s="219"/>
      <c r="F87" s="45"/>
      <c r="G87" s="68"/>
      <c r="H87" s="66"/>
      <c r="I87" s="77"/>
      <c r="J87" s="67"/>
      <c r="K87" s="45"/>
      <c r="M87" s="34"/>
    </row>
    <row r="88" spans="1:13" x14ac:dyDescent="0.4">
      <c r="A88" s="61" t="str">
        <f t="shared" si="1"/>
        <v/>
      </c>
      <c r="B88" s="42"/>
      <c r="C88" s="42"/>
      <c r="D88" s="62"/>
      <c r="E88" s="219"/>
      <c r="F88" s="45"/>
      <c r="G88" s="68"/>
      <c r="H88" s="66"/>
      <c r="I88" s="77"/>
      <c r="J88" s="67"/>
      <c r="K88" s="45"/>
      <c r="M88" s="34"/>
    </row>
    <row r="89" spans="1:13" x14ac:dyDescent="0.4">
      <c r="A89" s="61" t="str">
        <f t="shared" si="1"/>
        <v/>
      </c>
      <c r="B89" s="42"/>
      <c r="C89" s="42"/>
      <c r="D89" s="62"/>
      <c r="E89" s="219"/>
      <c r="F89" s="45"/>
      <c r="G89" s="68"/>
      <c r="H89" s="66"/>
      <c r="I89" s="77"/>
      <c r="J89" s="67"/>
      <c r="K89" s="45"/>
      <c r="M89" s="34"/>
    </row>
    <row r="90" spans="1:13" x14ac:dyDescent="0.4">
      <c r="A90" s="61" t="str">
        <f t="shared" si="1"/>
        <v/>
      </c>
      <c r="B90" s="42"/>
      <c r="C90" s="42"/>
      <c r="D90" s="62"/>
      <c r="E90" s="219"/>
      <c r="F90" s="45"/>
      <c r="G90" s="68"/>
      <c r="H90" s="66"/>
      <c r="I90" s="77"/>
      <c r="J90" s="67"/>
      <c r="K90" s="45"/>
      <c r="M90" s="34"/>
    </row>
    <row r="91" spans="1:13" x14ac:dyDescent="0.4">
      <c r="A91" s="61" t="str">
        <f t="shared" si="1"/>
        <v/>
      </c>
      <c r="B91" s="42"/>
      <c r="C91" s="42"/>
      <c r="D91" s="62"/>
      <c r="E91" s="219"/>
      <c r="F91" s="45"/>
      <c r="G91" s="68"/>
      <c r="H91" s="66"/>
      <c r="I91" s="77"/>
      <c r="J91" s="67"/>
      <c r="K91" s="45"/>
      <c r="M91" s="34"/>
    </row>
    <row r="92" spans="1:13" x14ac:dyDescent="0.4">
      <c r="A92" s="61" t="str">
        <f t="shared" si="1"/>
        <v/>
      </c>
      <c r="B92" s="42"/>
      <c r="C92" s="42"/>
      <c r="D92" s="62"/>
      <c r="E92" s="219"/>
      <c r="F92" s="45"/>
      <c r="G92" s="68"/>
      <c r="H92" s="66"/>
      <c r="I92" s="77"/>
      <c r="J92" s="67"/>
      <c r="K92" s="45"/>
      <c r="M92" s="34"/>
    </row>
    <row r="93" spans="1:13" x14ac:dyDescent="0.4">
      <c r="A93" s="61" t="str">
        <f t="shared" si="1"/>
        <v/>
      </c>
      <c r="B93" s="42"/>
      <c r="C93" s="42"/>
      <c r="D93" s="62"/>
      <c r="E93" s="219"/>
      <c r="F93" s="45"/>
      <c r="G93" s="68"/>
      <c r="H93" s="66"/>
      <c r="I93" s="77"/>
      <c r="J93" s="67"/>
      <c r="K93" s="45"/>
      <c r="M93" s="34"/>
    </row>
    <row r="94" spans="1:13" x14ac:dyDescent="0.4">
      <c r="A94" s="61" t="str">
        <f t="shared" si="1"/>
        <v/>
      </c>
      <c r="B94" s="42"/>
      <c r="C94" s="42"/>
      <c r="D94" s="62"/>
      <c r="E94" s="219"/>
      <c r="F94" s="45"/>
      <c r="G94" s="68"/>
      <c r="H94" s="66"/>
      <c r="I94" s="77"/>
      <c r="J94" s="67"/>
      <c r="K94" s="45"/>
      <c r="M94" s="34"/>
    </row>
    <row r="95" spans="1:13" x14ac:dyDescent="0.4">
      <c r="A95" s="61" t="str">
        <f t="shared" si="1"/>
        <v/>
      </c>
      <c r="B95" s="42"/>
      <c r="C95" s="42"/>
      <c r="D95" s="62"/>
      <c r="E95" s="219"/>
      <c r="F95" s="45"/>
      <c r="G95" s="68"/>
      <c r="H95" s="66"/>
      <c r="I95" s="77"/>
      <c r="J95" s="67"/>
      <c r="K95" s="45"/>
      <c r="M95" s="34"/>
    </row>
    <row r="96" spans="1:13" x14ac:dyDescent="0.4">
      <c r="A96" s="61" t="str">
        <f t="shared" si="1"/>
        <v/>
      </c>
      <c r="B96" s="42"/>
      <c r="C96" s="42"/>
      <c r="D96" s="62"/>
      <c r="E96" s="219"/>
      <c r="F96" s="45"/>
      <c r="G96" s="68"/>
      <c r="H96" s="66"/>
      <c r="I96" s="77"/>
      <c r="J96" s="67"/>
      <c r="K96" s="45"/>
      <c r="M96" s="34"/>
    </row>
    <row r="97" spans="1:13" x14ac:dyDescent="0.4">
      <c r="A97" s="61" t="str">
        <f t="shared" si="1"/>
        <v/>
      </c>
      <c r="B97" s="42"/>
      <c r="C97" s="42"/>
      <c r="D97" s="62"/>
      <c r="E97" s="219"/>
      <c r="F97" s="45"/>
      <c r="G97" s="68"/>
      <c r="H97" s="66"/>
      <c r="I97" s="77"/>
      <c r="J97" s="67"/>
      <c r="K97" s="45"/>
      <c r="M97" s="34"/>
    </row>
    <row r="98" spans="1:13" x14ac:dyDescent="0.4">
      <c r="A98" s="61" t="str">
        <f t="shared" si="1"/>
        <v/>
      </c>
      <c r="B98" s="42"/>
      <c r="C98" s="42"/>
      <c r="D98" s="62"/>
      <c r="E98" s="219"/>
      <c r="F98" s="45"/>
      <c r="G98" s="68"/>
      <c r="H98" s="66"/>
      <c r="I98" s="77"/>
      <c r="J98" s="67"/>
      <c r="K98" s="45"/>
      <c r="M98" s="34"/>
    </row>
    <row r="99" spans="1:13" x14ac:dyDescent="0.4">
      <c r="A99" s="61" t="str">
        <f t="shared" si="1"/>
        <v/>
      </c>
      <c r="B99" s="42"/>
      <c r="C99" s="42"/>
      <c r="D99" s="62"/>
      <c r="E99" s="219"/>
      <c r="F99" s="45"/>
      <c r="G99" s="68"/>
      <c r="H99" s="66"/>
      <c r="I99" s="77"/>
      <c r="J99" s="67"/>
      <c r="K99" s="45"/>
      <c r="M99" s="34"/>
    </row>
    <row r="100" spans="1:13" x14ac:dyDescent="0.4">
      <c r="A100" s="61" t="str">
        <f t="shared" si="1"/>
        <v/>
      </c>
      <c r="B100" s="42"/>
      <c r="C100" s="42"/>
      <c r="D100" s="62"/>
      <c r="E100" s="219"/>
      <c r="F100" s="45"/>
      <c r="G100" s="68"/>
      <c r="H100" s="66"/>
      <c r="I100" s="77"/>
      <c r="J100" s="67"/>
      <c r="K100" s="45"/>
      <c r="M100" s="34"/>
    </row>
    <row r="101" spans="1:13" x14ac:dyDescent="0.4">
      <c r="A101" s="61" t="str">
        <f t="shared" si="1"/>
        <v/>
      </c>
      <c r="B101" s="42"/>
      <c r="C101" s="42"/>
      <c r="D101" s="62"/>
      <c r="E101" s="219"/>
      <c r="F101" s="45"/>
      <c r="G101" s="68"/>
      <c r="H101" s="66"/>
      <c r="I101" s="77"/>
      <c r="J101" s="67"/>
      <c r="K101" s="45"/>
      <c r="M101" s="34"/>
    </row>
    <row r="102" spans="1:13" x14ac:dyDescent="0.4">
      <c r="A102" s="61" t="str">
        <f t="shared" si="1"/>
        <v/>
      </c>
      <c r="B102" s="42"/>
      <c r="C102" s="42"/>
      <c r="D102" s="62"/>
      <c r="E102" s="219"/>
      <c r="F102" s="45"/>
      <c r="G102" s="68"/>
      <c r="H102" s="66"/>
      <c r="I102" s="77"/>
      <c r="J102" s="67"/>
      <c r="K102" s="45"/>
      <c r="M102" s="34"/>
    </row>
    <row r="103" spans="1:13" x14ac:dyDescent="0.4">
      <c r="A103" s="61" t="str">
        <f t="shared" si="1"/>
        <v/>
      </c>
      <c r="B103" s="42"/>
      <c r="C103" s="42"/>
      <c r="D103" s="62"/>
      <c r="E103" s="219"/>
      <c r="F103" s="45"/>
      <c r="G103" s="68"/>
      <c r="H103" s="66"/>
      <c r="I103" s="77"/>
      <c r="J103" s="67"/>
      <c r="K103" s="45"/>
      <c r="M103" s="34"/>
    </row>
    <row r="104" spans="1:13" x14ac:dyDescent="0.4">
      <c r="A104" s="61" t="str">
        <f t="shared" si="1"/>
        <v/>
      </c>
      <c r="B104" s="42"/>
      <c r="C104" s="42"/>
      <c r="D104" s="62"/>
      <c r="E104" s="219"/>
      <c r="F104" s="45"/>
      <c r="G104" s="68"/>
      <c r="H104" s="66"/>
      <c r="I104" s="77"/>
      <c r="J104" s="67"/>
      <c r="K104" s="45"/>
      <c r="M104" s="34"/>
    </row>
    <row r="105" spans="1:13" x14ac:dyDescent="0.4">
      <c r="A105" s="61" t="str">
        <f t="shared" si="1"/>
        <v/>
      </c>
      <c r="B105" s="42"/>
      <c r="C105" s="42"/>
      <c r="D105" s="62"/>
      <c r="E105" s="219"/>
      <c r="F105" s="45"/>
      <c r="G105" s="68"/>
      <c r="H105" s="66"/>
      <c r="I105" s="77"/>
      <c r="J105" s="67"/>
      <c r="K105" s="45"/>
      <c r="M105" s="34"/>
    </row>
    <row r="106" spans="1:13" x14ac:dyDescent="0.4">
      <c r="A106" s="61" t="str">
        <f t="shared" si="1"/>
        <v/>
      </c>
      <c r="B106" s="42"/>
      <c r="C106" s="42"/>
      <c r="D106" s="62"/>
      <c r="E106" s="219"/>
      <c r="F106" s="45"/>
      <c r="G106" s="68"/>
      <c r="H106" s="66"/>
      <c r="I106" s="77"/>
      <c r="J106" s="67"/>
      <c r="K106" s="45"/>
      <c r="M106" s="34"/>
    </row>
    <row r="107" spans="1:13" x14ac:dyDescent="0.4">
      <c r="A107" s="61" t="str">
        <f t="shared" si="1"/>
        <v/>
      </c>
      <c r="B107" s="42"/>
      <c r="C107" s="42"/>
      <c r="D107" s="62"/>
      <c r="E107" s="219"/>
      <c r="F107" s="45"/>
      <c r="G107" s="68"/>
      <c r="H107" s="66"/>
      <c r="I107" s="77"/>
      <c r="J107" s="67"/>
      <c r="K107" s="45"/>
      <c r="M107" s="34"/>
    </row>
    <row r="108" spans="1:13" x14ac:dyDescent="0.4">
      <c r="A108" s="61" t="str">
        <f t="shared" si="1"/>
        <v/>
      </c>
      <c r="B108" s="42"/>
      <c r="C108" s="42"/>
      <c r="D108" s="62"/>
      <c r="E108" s="219"/>
      <c r="F108" s="45"/>
      <c r="G108" s="68"/>
      <c r="H108" s="66"/>
      <c r="I108" s="77"/>
      <c r="J108" s="67"/>
      <c r="K108" s="45"/>
      <c r="M108" s="34"/>
    </row>
    <row r="109" spans="1:13" x14ac:dyDescent="0.4">
      <c r="A109" s="61" t="str">
        <f t="shared" si="1"/>
        <v/>
      </c>
      <c r="B109" s="42"/>
      <c r="C109" s="42"/>
      <c r="D109" s="62"/>
      <c r="E109" s="219"/>
      <c r="F109" s="45"/>
      <c r="G109" s="68"/>
      <c r="H109" s="66"/>
      <c r="I109" s="77"/>
      <c r="J109" s="67"/>
      <c r="K109" s="45"/>
      <c r="M109" s="34"/>
    </row>
    <row r="110" spans="1:13" x14ac:dyDescent="0.4">
      <c r="A110" s="61" t="str">
        <f t="shared" si="1"/>
        <v/>
      </c>
      <c r="B110" s="42"/>
      <c r="C110" s="42"/>
      <c r="D110" s="62"/>
      <c r="E110" s="219"/>
      <c r="F110" s="45"/>
      <c r="G110" s="68"/>
      <c r="H110" s="66"/>
      <c r="I110" s="77"/>
      <c r="J110" s="67"/>
      <c r="K110" s="45"/>
      <c r="M110" s="34"/>
    </row>
    <row r="111" spans="1:13" x14ac:dyDescent="0.4">
      <c r="A111" s="61" t="str">
        <f t="shared" si="1"/>
        <v/>
      </c>
      <c r="B111" s="42"/>
      <c r="C111" s="42"/>
      <c r="D111" s="62"/>
      <c r="E111" s="219"/>
      <c r="F111" s="45"/>
      <c r="G111" s="68"/>
      <c r="H111" s="66"/>
      <c r="I111" s="77"/>
      <c r="J111" s="67"/>
      <c r="K111" s="45"/>
      <c r="M111" s="34"/>
    </row>
    <row r="112" spans="1:13" x14ac:dyDescent="0.4">
      <c r="A112" s="61" t="str">
        <f t="shared" si="1"/>
        <v/>
      </c>
      <c r="B112" s="42"/>
      <c r="C112" s="42"/>
      <c r="D112" s="62"/>
      <c r="E112" s="219"/>
      <c r="F112" s="45"/>
      <c r="G112" s="68"/>
      <c r="H112" s="66"/>
      <c r="I112" s="77"/>
      <c r="J112" s="67"/>
      <c r="K112" s="45"/>
      <c r="M112" s="34"/>
    </row>
    <row r="113" spans="1:13" x14ac:dyDescent="0.4">
      <c r="A113" s="61" t="str">
        <f t="shared" si="1"/>
        <v/>
      </c>
      <c r="B113" s="42"/>
      <c r="C113" s="42"/>
      <c r="D113" s="62"/>
      <c r="E113" s="219"/>
      <c r="F113" s="45"/>
      <c r="G113" s="68"/>
      <c r="H113" s="66"/>
      <c r="I113" s="77"/>
      <c r="J113" s="67"/>
      <c r="K113" s="45"/>
      <c r="M113" s="34"/>
    </row>
    <row r="114" spans="1:13" x14ac:dyDescent="0.4">
      <c r="A114" s="61" t="str">
        <f t="shared" si="1"/>
        <v/>
      </c>
      <c r="B114" s="42"/>
      <c r="C114" s="42"/>
      <c r="D114" s="62"/>
      <c r="E114" s="219"/>
      <c r="F114" s="45"/>
      <c r="G114" s="68"/>
      <c r="H114" s="66"/>
      <c r="I114" s="77"/>
      <c r="J114" s="67"/>
      <c r="K114" s="45"/>
      <c r="M114" s="34"/>
    </row>
    <row r="115" spans="1:13" x14ac:dyDescent="0.4">
      <c r="A115" s="61" t="str">
        <f t="shared" si="1"/>
        <v/>
      </c>
      <c r="B115" s="42"/>
      <c r="C115" s="42"/>
      <c r="D115" s="62"/>
      <c r="E115" s="219"/>
      <c r="F115" s="45"/>
      <c r="G115" s="68"/>
      <c r="H115" s="66"/>
      <c r="I115" s="77"/>
      <c r="J115" s="67"/>
      <c r="K115" s="45"/>
      <c r="M115" s="34"/>
    </row>
    <row r="116" spans="1:13" x14ac:dyDescent="0.4">
      <c r="A116" s="61" t="str">
        <f t="shared" si="1"/>
        <v/>
      </c>
      <c r="B116" s="42"/>
      <c r="C116" s="42"/>
      <c r="D116" s="62"/>
      <c r="E116" s="219"/>
      <c r="F116" s="45"/>
      <c r="G116" s="68"/>
      <c r="H116" s="66"/>
      <c r="I116" s="77"/>
      <c r="J116" s="67"/>
      <c r="K116" s="45"/>
      <c r="M116" s="34"/>
    </row>
    <row r="117" spans="1:13" x14ac:dyDescent="0.4">
      <c r="A117" s="61" t="str">
        <f t="shared" si="1"/>
        <v/>
      </c>
      <c r="B117" s="42"/>
      <c r="C117" s="42"/>
      <c r="D117" s="62"/>
      <c r="E117" s="219"/>
      <c r="F117" s="45"/>
      <c r="G117" s="68"/>
      <c r="H117" s="66"/>
      <c r="I117" s="77"/>
      <c r="J117" s="67"/>
      <c r="K117" s="45"/>
      <c r="M117" s="34"/>
    </row>
    <row r="118" spans="1:13" x14ac:dyDescent="0.4">
      <c r="A118" s="61" t="str">
        <f t="shared" si="1"/>
        <v/>
      </c>
      <c r="B118" s="42"/>
      <c r="C118" s="42"/>
      <c r="D118" s="62"/>
      <c r="E118" s="219"/>
      <c r="F118" s="45"/>
      <c r="G118" s="68"/>
      <c r="H118" s="66"/>
      <c r="I118" s="77"/>
      <c r="J118" s="67"/>
      <c r="K118" s="45"/>
      <c r="M118" s="34"/>
    </row>
  </sheetData>
  <sheetProtection password="D2DD" sheet="1" objects="1" scenarios="1" selectLockedCells="1"/>
  <mergeCells count="14">
    <mergeCell ref="A2:J2"/>
    <mergeCell ref="B10:E10"/>
    <mergeCell ref="C11:E11"/>
    <mergeCell ref="C13:E13"/>
    <mergeCell ref="C14:D14"/>
    <mergeCell ref="B13:B14"/>
    <mergeCell ref="B11:B12"/>
    <mergeCell ref="E6:F7"/>
    <mergeCell ref="B3:C3"/>
    <mergeCell ref="B4:C4"/>
    <mergeCell ref="B6:C6"/>
    <mergeCell ref="B7:C7"/>
    <mergeCell ref="D3:E3"/>
    <mergeCell ref="D4:E4"/>
  </mergeCells>
  <phoneticPr fontId="3"/>
  <conditionalFormatting sqref="B59:B81 B99:B111 B115:B118 C19:K19">
    <cfRule type="expression" priority="21" stopIfTrue="1">
      <formula>$B19=""</formula>
    </cfRule>
  </conditionalFormatting>
  <conditionalFormatting sqref="C59:C81 C99:C111 C115:C118 K115:K118 K99:K111 K59:K81 F115:H118 F99:H111 F59:H81">
    <cfRule type="expression" priority="14" stopIfTrue="1">
      <formula>$B59=""</formula>
    </cfRule>
  </conditionalFormatting>
  <conditionalFormatting sqref="B19:B58">
    <cfRule type="expression" priority="12" stopIfTrue="1">
      <formula>$B19=""</formula>
    </cfRule>
  </conditionalFormatting>
  <conditionalFormatting sqref="C20:C58 K20:K58 F20:H58 D20:E118 I20:J118">
    <cfRule type="expression" priority="10" stopIfTrue="1">
      <formula>$B20=""</formula>
    </cfRule>
  </conditionalFormatting>
  <conditionalFormatting sqref="B82:B98">
    <cfRule type="expression" priority="8" stopIfTrue="1">
      <formula>$B82=""</formula>
    </cfRule>
  </conditionalFormatting>
  <conditionalFormatting sqref="C82:C98 K82:K98 F82:H98">
    <cfRule type="expression" priority="6" stopIfTrue="1">
      <formula>$B82=""</formula>
    </cfRule>
  </conditionalFormatting>
  <conditionalFormatting sqref="B112:B114">
    <cfRule type="expression" priority="4" stopIfTrue="1">
      <formula>$B112=""</formula>
    </cfRule>
  </conditionalFormatting>
  <conditionalFormatting sqref="C112:C114 K112:K114 F112:H114">
    <cfRule type="expression" priority="2" stopIfTrue="1">
      <formula>$B112=""</formula>
    </cfRule>
  </conditionalFormatting>
  <conditionalFormatting sqref="E6">
    <cfRule type="expression" dxfId="15" priority="1">
      <formula>OR(AND($D$6="",$D$7=""),$D$6="",$D$7="")</formula>
    </cfRule>
  </conditionalFormatting>
  <dataValidations count="2">
    <dataValidation imeMode="hiragana" allowBlank="1" showInputMessage="1" showErrorMessage="1" sqref="H3"/>
    <dataValidation type="date" allowBlank="1" showInputMessage="1" showErrorMessage="1" errorTitle="補助対象外物品" error="感染対応期間外の購入品のため、計上できません。_x000a_" sqref="B19:B118">
      <formula1>$D$6</formula1>
      <formula2>$D$7</formula2>
    </dataValidation>
  </dataValidations>
  <pageMargins left="0.70866141732283472" right="0.39370078740157483" top="0.74803149606299213" bottom="0.59055118110236227" header="0.31496062992125984" footer="0.31496062992125984"/>
  <pageSetup paperSize="9" scale="59" fitToHeight="0" orientation="portrait" r:id="rId1"/>
  <rowBreaks count="1" manualBreakCount="1">
    <brk id="102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9525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9525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費目!$C$1:$C$35</xm:f>
          </x14:formula1>
          <xm:sqref>G4 D4</xm:sqref>
        </x14:dataValidation>
        <x14:dataValidation type="list" allowBlank="1" showInputMessage="1" showErrorMessage="1">
          <x14:formula1>
            <xm:f>費目!$G$1:$G$2</xm:f>
          </x14:formula1>
          <xm:sqref>J3</xm:sqref>
        </x14:dataValidation>
        <x14:dataValidation type="list" allowBlank="1" showInputMessage="1" showErrorMessage="1">
          <x14:formula1>
            <xm:f>費目!$K$1:$K$3</xm:f>
          </x14:formula1>
          <xm:sqref>C14</xm:sqref>
        </x14:dataValidation>
        <x14:dataValidation type="list" allowBlank="1" showInputMessage="1" showErrorMessage="1">
          <x14:formula1>
            <xm:f>費目!$I$2:$I$27</xm:f>
          </x14:formula1>
          <xm:sqref>D19:D118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showGridLines="0" view="pageBreakPreview" topLeftCell="B1" zoomScaleNormal="85" zoomScaleSheetLayoutView="100" workbookViewId="0">
      <selection activeCell="E11" sqref="E11"/>
    </sheetView>
  </sheetViews>
  <sheetFormatPr defaultRowHeight="18.75" x14ac:dyDescent="0.4"/>
  <cols>
    <col min="1" max="1" width="27.875" style="23" hidden="1" customWidth="1"/>
    <col min="2" max="2" width="9" style="23" customWidth="1"/>
    <col min="3" max="3" width="9" style="23"/>
    <col min="4" max="4" width="12.5" style="23" customWidth="1"/>
    <col min="5" max="5" width="8.125" style="23" customWidth="1"/>
    <col min="6" max="6" width="7.75" style="23" customWidth="1"/>
    <col min="7" max="7" width="8.125" style="23" customWidth="1"/>
    <col min="8" max="8" width="7.75" style="23" customWidth="1"/>
    <col min="9" max="9" width="9.625" style="23" customWidth="1"/>
    <col min="10" max="10" width="4.875" style="23" customWidth="1"/>
    <col min="11" max="11" width="9.5" style="23" hidden="1" customWidth="1"/>
    <col min="12" max="12" width="5" style="23" hidden="1" customWidth="1"/>
    <col min="13" max="13" width="8.125" style="23" customWidth="1"/>
    <col min="14" max="14" width="7.75" style="23" customWidth="1"/>
    <col min="15" max="15" width="12.125" style="23" customWidth="1"/>
    <col min="16" max="16" width="5" style="99" customWidth="1"/>
    <col min="17" max="17" width="8.875" style="23" customWidth="1"/>
    <col min="18" max="18" width="7.75" style="99" customWidth="1"/>
    <col min="19" max="19" width="19.375" style="3" customWidth="1"/>
    <col min="20" max="20" width="9" style="106"/>
  </cols>
  <sheetData>
    <row r="1" spans="1:22" ht="24" x14ac:dyDescent="0.4">
      <c r="A1" s="19"/>
      <c r="B1" s="23" t="s">
        <v>89</v>
      </c>
      <c r="R1" s="17"/>
      <c r="S1" s="154" t="s">
        <v>99</v>
      </c>
    </row>
    <row r="2" spans="1:22" ht="30" customHeight="1" thickBot="1" x14ac:dyDescent="0.45">
      <c r="A2" s="15"/>
      <c r="B2" s="228" t="s">
        <v>133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161" t="s">
        <v>153</v>
      </c>
      <c r="T2" s="107"/>
      <c r="U2" s="14"/>
      <c r="V2" s="14"/>
    </row>
    <row r="3" spans="1:22" s="2" customFormat="1" x14ac:dyDescent="0.4">
      <c r="A3" s="296" t="s">
        <v>0</v>
      </c>
      <c r="B3" s="297"/>
      <c r="C3" s="297"/>
      <c r="D3" s="303" t="str">
        <f>IF(【衛生用品】一覧表!D3&gt;0,【衛生用品】一覧表!D3,"")</f>
        <v/>
      </c>
      <c r="E3" s="303"/>
      <c r="F3" s="303"/>
      <c r="G3" s="303"/>
      <c r="H3" s="304"/>
      <c r="I3" s="52"/>
      <c r="J3" s="25"/>
      <c r="K3" s="25"/>
      <c r="L3" s="25"/>
      <c r="M3" s="25"/>
      <c r="N3" s="25"/>
      <c r="P3" s="101"/>
      <c r="R3" s="149" t="str">
        <f>IF(【衛生用品】一覧表!J3&gt;0,【衛生用品】一覧表!J3,"")</f>
        <v/>
      </c>
      <c r="S3" s="155" t="s">
        <v>1</v>
      </c>
      <c r="T3" s="108"/>
    </row>
    <row r="4" spans="1:22" s="2" customFormat="1" ht="19.5" thickBot="1" x14ac:dyDescent="0.45">
      <c r="A4" s="298" t="s">
        <v>2</v>
      </c>
      <c r="B4" s="299"/>
      <c r="C4" s="299"/>
      <c r="D4" s="305" t="str">
        <f>IF(【衛生用品】一覧表!D4&gt;0,【衛生用品】一覧表!D4,"")</f>
        <v/>
      </c>
      <c r="E4" s="305"/>
      <c r="F4" s="305"/>
      <c r="G4" s="305"/>
      <c r="H4" s="306"/>
      <c r="I4" s="25"/>
      <c r="J4" s="25"/>
      <c r="K4" s="25"/>
      <c r="L4" s="25"/>
      <c r="M4" s="25"/>
      <c r="N4" s="25"/>
      <c r="P4" s="102"/>
      <c r="R4" s="206" t="s">
        <v>3</v>
      </c>
      <c r="S4" s="156" t="s">
        <v>80</v>
      </c>
      <c r="T4" s="108"/>
    </row>
    <row r="5" spans="1:22" s="2" customFormat="1" ht="9" customHeight="1" x14ac:dyDescent="0.4">
      <c r="A5" s="26"/>
      <c r="B5" s="26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96"/>
      <c r="Q5" s="25"/>
      <c r="R5" s="96"/>
      <c r="S5" s="1"/>
      <c r="T5" s="108"/>
    </row>
    <row r="6" spans="1:22" ht="20.25" thickBot="1" x14ac:dyDescent="0.45">
      <c r="E6" s="20"/>
    </row>
    <row r="7" spans="1:22" ht="30" customHeight="1" thickTop="1" thickBot="1" x14ac:dyDescent="0.45">
      <c r="A7" s="84"/>
      <c r="B7" s="301" t="s">
        <v>121</v>
      </c>
      <c r="C7" s="302"/>
      <c r="D7" s="302"/>
      <c r="E7" s="302"/>
      <c r="F7" s="302"/>
      <c r="G7" s="300" t="s">
        <v>149</v>
      </c>
      <c r="H7" s="300"/>
      <c r="I7" s="300"/>
      <c r="J7" s="300"/>
      <c r="K7" s="104"/>
      <c r="L7" s="104"/>
      <c r="M7" s="294">
        <f>SUM($O$11:$O$36)</f>
        <v>0</v>
      </c>
      <c r="N7" s="295"/>
      <c r="O7" s="295"/>
      <c r="P7" s="103" t="s">
        <v>120</v>
      </c>
      <c r="Q7" s="82"/>
      <c r="R7" s="100"/>
      <c r="S7" s="83"/>
    </row>
    <row r="8" spans="1:22" ht="23.25" customHeight="1" thickTop="1" x14ac:dyDescent="0.4">
      <c r="B8" s="259" t="s">
        <v>140</v>
      </c>
      <c r="C8" s="259"/>
      <c r="D8" s="260"/>
      <c r="E8" s="265" t="s">
        <v>119</v>
      </c>
      <c r="F8" s="265"/>
      <c r="G8" s="265"/>
      <c r="H8" s="265"/>
      <c r="I8" s="265"/>
      <c r="J8" s="265"/>
      <c r="K8" s="168"/>
      <c r="L8" s="168"/>
      <c r="M8" s="266" t="s">
        <v>145</v>
      </c>
      <c r="N8" s="267"/>
      <c r="O8" s="267"/>
      <c r="P8" s="268"/>
      <c r="Q8" s="272" t="s">
        <v>82</v>
      </c>
      <c r="R8" s="273"/>
      <c r="S8" s="276" t="s">
        <v>138</v>
      </c>
    </row>
    <row r="9" spans="1:22" ht="37.5" customHeight="1" x14ac:dyDescent="0.4">
      <c r="A9" s="131"/>
      <c r="B9" s="261"/>
      <c r="C9" s="261"/>
      <c r="D9" s="262"/>
      <c r="E9" s="279" t="s">
        <v>148</v>
      </c>
      <c r="F9" s="280"/>
      <c r="G9" s="281" t="s">
        <v>147</v>
      </c>
      <c r="H9" s="281"/>
      <c r="I9" s="281"/>
      <c r="J9" s="281"/>
      <c r="K9" s="281"/>
      <c r="L9" s="282"/>
      <c r="M9" s="269"/>
      <c r="N9" s="270"/>
      <c r="O9" s="270"/>
      <c r="P9" s="271"/>
      <c r="Q9" s="274"/>
      <c r="R9" s="275"/>
      <c r="S9" s="277"/>
    </row>
    <row r="10" spans="1:22" ht="19.5" thickBot="1" x14ac:dyDescent="0.45">
      <c r="A10" s="132"/>
      <c r="B10" s="263"/>
      <c r="C10" s="263"/>
      <c r="D10" s="264"/>
      <c r="E10" s="79" t="s">
        <v>10</v>
      </c>
      <c r="F10" s="207" t="s">
        <v>19</v>
      </c>
      <c r="G10" s="283" t="s">
        <v>10</v>
      </c>
      <c r="H10" s="284"/>
      <c r="I10" s="285" t="s">
        <v>11</v>
      </c>
      <c r="J10" s="286"/>
      <c r="K10" s="285" t="s">
        <v>18</v>
      </c>
      <c r="L10" s="287"/>
      <c r="M10" s="288" t="s">
        <v>10</v>
      </c>
      <c r="N10" s="289"/>
      <c r="O10" s="290" t="s">
        <v>11</v>
      </c>
      <c r="P10" s="291"/>
      <c r="Q10" s="292" t="s">
        <v>10</v>
      </c>
      <c r="R10" s="293"/>
      <c r="S10" s="278"/>
    </row>
    <row r="11" spans="1:22" x14ac:dyDescent="0.4">
      <c r="A11" s="46" t="e">
        <f>INDEX( 【衛生用品】一覧表!A:A, SMALL(【衛生用品】一覧表!$A$19:$A$118, ROW(【衛生用品】補助対象額整理表!A1) ) )</f>
        <v>#NUM!</v>
      </c>
      <c r="B11" s="257" t="str">
        <f>IFERROR(VLOOKUP(A11,【衛生用品】一覧表!$A$19:$J$118,4,FALSE),"")</f>
        <v/>
      </c>
      <c r="C11" s="257"/>
      <c r="D11" s="257"/>
      <c r="E11" s="150"/>
      <c r="F11" s="151"/>
      <c r="G11" s="150"/>
      <c r="H11" s="97">
        <f>F11</f>
        <v>0</v>
      </c>
      <c r="I11" s="54">
        <f>IFERROR(SUMIF(【衛生用品】一覧表!$D$19:$D$118,【衛生用品】補助対象額整理表!B11,【衛生用品】一覧表!$I$19:$I$118),"")</f>
        <v>0</v>
      </c>
      <c r="J11" s="55" t="str">
        <f>IF(I11&lt;&gt;0,"円","")</f>
        <v/>
      </c>
      <c r="K11" s="56" t="str">
        <f>IFERROR(I11/G11,"")</f>
        <v/>
      </c>
      <c r="L11" s="80" t="str">
        <f>IF(K11&lt;&gt;"","円","")</f>
        <v/>
      </c>
      <c r="M11" s="208" t="str">
        <f>IF(AND(E11&lt;&gt;"",F11&lt;&gt;"",Q11&lt;&gt;""),MIN(E11,G11),"")</f>
        <v/>
      </c>
      <c r="N11" s="174" t="str">
        <f>IF(F11="","",F11)</f>
        <v/>
      </c>
      <c r="O11" s="169" t="str">
        <f>IF(AND(E11&lt;&gt;"",Q11&lt;&gt;""),ROUNDDOWN(MIN(E11,G11)*K11,0),"")</f>
        <v/>
      </c>
      <c r="P11" s="170" t="str">
        <f>IF(O11="","","円")</f>
        <v/>
      </c>
      <c r="Q11" s="211"/>
      <c r="R11" s="97" t="str">
        <f>IF(F11="","",F11)</f>
        <v/>
      </c>
      <c r="S11" s="21"/>
      <c r="T11" s="106" t="str">
        <f>IF(S11="",IF(COUNTIF(B11,"その他*"),"⇐品目名を入力してください",""),"")</f>
        <v/>
      </c>
    </row>
    <row r="12" spans="1:22" x14ac:dyDescent="0.4">
      <c r="A12" s="46" t="e">
        <f>INDEX( 【衛生用品】一覧表!A:A, SMALL(【衛生用品】一覧表!$A$19:$A$118, ROW(【衛生用品】補助対象額整理表!A2) ) )</f>
        <v>#NUM!</v>
      </c>
      <c r="B12" s="257" t="str">
        <f>IFERROR(VLOOKUP(A12,【衛生用品】一覧表!$A$19:$J$118,4,FALSE),"")</f>
        <v/>
      </c>
      <c r="C12" s="257"/>
      <c r="D12" s="257"/>
      <c r="E12" s="150"/>
      <c r="F12" s="66"/>
      <c r="G12" s="150"/>
      <c r="H12" s="98">
        <f t="shared" ref="H12:H15" si="0">F12</f>
        <v>0</v>
      </c>
      <c r="I12" s="54">
        <f>IFERROR(SUMIF(【衛生用品】一覧表!$D$19:$D$118,【衛生用品】補助対象額整理表!B12,【衛生用品】一覧表!$I$19:$I$118),"")</f>
        <v>0</v>
      </c>
      <c r="J12" s="55" t="str">
        <f t="shared" ref="J12:J36" si="1">IF(I12&lt;&gt;0,"円","")</f>
        <v/>
      </c>
      <c r="K12" s="56" t="str">
        <f t="shared" ref="K12:K36" si="2">IFERROR(I12/G12,"")</f>
        <v/>
      </c>
      <c r="L12" s="81" t="str">
        <f t="shared" ref="L12:L36" si="3">IF(K12&lt;&gt;"","円","")</f>
        <v/>
      </c>
      <c r="M12" s="209" t="str">
        <f>IF(AND(E12&lt;&gt;"",F12&lt;&gt;"",Q12&lt;&gt;""),MIN(E12,G12),"")</f>
        <v/>
      </c>
      <c r="N12" s="175" t="str">
        <f>IF(F12="","",F12)</f>
        <v/>
      </c>
      <c r="O12" s="169" t="str">
        <f>IF(AND(E12&lt;&gt;"",Q12&lt;&gt;""),ROUNDDOWN(MIN(E12,G12)*K12,0),"")</f>
        <v/>
      </c>
      <c r="P12" s="170" t="str">
        <f t="shared" ref="P12:P36" si="4">IF(O12="","","円")</f>
        <v/>
      </c>
      <c r="Q12" s="212"/>
      <c r="R12" s="98" t="str">
        <f>IF(F12="","",F12)</f>
        <v/>
      </c>
      <c r="S12" s="22"/>
      <c r="T12" s="106" t="str">
        <f t="shared" ref="T12:T36" si="5">IF(S12="",IF(COUNTIF(B12,"その他*"),"⇐品目名を入力してください",""),"")</f>
        <v/>
      </c>
    </row>
    <row r="13" spans="1:22" x14ac:dyDescent="0.4">
      <c r="A13" s="46" t="e">
        <f>INDEX( 【衛生用品】一覧表!A:A, SMALL(【衛生用品】一覧表!$A$19:$A$118, ROW(【衛生用品】補助対象額整理表!A3) ) )</f>
        <v>#NUM!</v>
      </c>
      <c r="B13" s="257" t="str">
        <f>IFERROR(VLOOKUP(A13,【衛生用品】一覧表!$A$19:$J$118,4,FALSE),"")</f>
        <v/>
      </c>
      <c r="C13" s="257"/>
      <c r="D13" s="257"/>
      <c r="E13" s="150"/>
      <c r="F13" s="66"/>
      <c r="G13" s="150"/>
      <c r="H13" s="98">
        <f t="shared" si="0"/>
        <v>0</v>
      </c>
      <c r="I13" s="54">
        <f>IFERROR(SUMIF(【衛生用品】一覧表!$D$19:$D$118,【衛生用品】補助対象額整理表!B13,【衛生用品】一覧表!$I$19:$I$118),"")</f>
        <v>0</v>
      </c>
      <c r="J13" s="55" t="str">
        <f t="shared" si="1"/>
        <v/>
      </c>
      <c r="K13" s="56" t="str">
        <f t="shared" si="2"/>
        <v/>
      </c>
      <c r="L13" s="81" t="str">
        <f t="shared" si="3"/>
        <v/>
      </c>
      <c r="M13" s="209" t="str">
        <f t="shared" ref="M13:M36" si="6">IF(AND(E13&lt;&gt;"",F13&lt;&gt;"",Q13&lt;&gt;""),MIN(E13,G13),"")</f>
        <v/>
      </c>
      <c r="N13" s="175" t="str">
        <f t="shared" ref="N13:N35" si="7">IF(F13="","",F13)</f>
        <v/>
      </c>
      <c r="O13" s="169" t="str">
        <f t="shared" ref="O13:O36" si="8">IF(AND(E13&lt;&gt;"",Q13&lt;&gt;""),ROUNDDOWN(MIN(E13,G13)*K13,0),"")</f>
        <v/>
      </c>
      <c r="P13" s="170" t="str">
        <f>IF(O13="","","円")</f>
        <v/>
      </c>
      <c r="Q13" s="212"/>
      <c r="R13" s="98" t="str">
        <f t="shared" ref="R13:R35" si="9">IF(E13="","",F13)</f>
        <v/>
      </c>
      <c r="S13" s="22"/>
      <c r="T13" s="106" t="str">
        <f t="shared" si="5"/>
        <v/>
      </c>
    </row>
    <row r="14" spans="1:22" x14ac:dyDescent="0.4">
      <c r="A14" s="46" t="e">
        <f>INDEX( 【衛生用品】一覧表!A:A, SMALL(【衛生用品】一覧表!$A$19:$A$118, ROW(【衛生用品】補助対象額整理表!A4) ) )</f>
        <v>#NUM!</v>
      </c>
      <c r="B14" s="257" t="str">
        <f>IFERROR(VLOOKUP(A14,【衛生用品】一覧表!$A$19:$J$118,4,FALSE),"")</f>
        <v/>
      </c>
      <c r="C14" s="257"/>
      <c r="D14" s="257"/>
      <c r="E14" s="150"/>
      <c r="F14" s="66"/>
      <c r="G14" s="150"/>
      <c r="H14" s="98">
        <f t="shared" si="0"/>
        <v>0</v>
      </c>
      <c r="I14" s="54">
        <f>IFERROR(SUMIF(【衛生用品】一覧表!$D$19:$D$118,【衛生用品】補助対象額整理表!B14,【衛生用品】一覧表!$I$19:$I$118),"")</f>
        <v>0</v>
      </c>
      <c r="J14" s="55" t="str">
        <f t="shared" si="1"/>
        <v/>
      </c>
      <c r="K14" s="56" t="str">
        <f t="shared" si="2"/>
        <v/>
      </c>
      <c r="L14" s="81" t="str">
        <f t="shared" si="3"/>
        <v/>
      </c>
      <c r="M14" s="209" t="str">
        <f t="shared" si="6"/>
        <v/>
      </c>
      <c r="N14" s="175" t="str">
        <f t="shared" si="7"/>
        <v/>
      </c>
      <c r="O14" s="169" t="str">
        <f t="shared" si="8"/>
        <v/>
      </c>
      <c r="P14" s="170" t="str">
        <f t="shared" si="4"/>
        <v/>
      </c>
      <c r="Q14" s="212"/>
      <c r="R14" s="98" t="str">
        <f t="shared" si="9"/>
        <v/>
      </c>
      <c r="S14" s="22"/>
      <c r="T14" s="106" t="str">
        <f t="shared" si="5"/>
        <v/>
      </c>
    </row>
    <row r="15" spans="1:22" x14ac:dyDescent="0.4">
      <c r="A15" s="46" t="e">
        <f>INDEX( 【衛生用品】一覧表!A:A, SMALL(【衛生用品】一覧表!$A$19:$A$118, ROW(【衛生用品】補助対象額整理表!A5) ) )</f>
        <v>#NUM!</v>
      </c>
      <c r="B15" s="257" t="str">
        <f>IFERROR(VLOOKUP(A15,【衛生用品】一覧表!$A$19:$J$118,4,FALSE),"")</f>
        <v/>
      </c>
      <c r="C15" s="257"/>
      <c r="D15" s="257"/>
      <c r="E15" s="150"/>
      <c r="F15" s="66"/>
      <c r="G15" s="150"/>
      <c r="H15" s="98">
        <f t="shared" si="0"/>
        <v>0</v>
      </c>
      <c r="I15" s="54">
        <f>IFERROR(SUMIF(【衛生用品】一覧表!$D$19:$D$118,【衛生用品】補助対象額整理表!B15,【衛生用品】一覧表!$I$19:$I$118),"")</f>
        <v>0</v>
      </c>
      <c r="J15" s="55" t="str">
        <f t="shared" si="1"/>
        <v/>
      </c>
      <c r="K15" s="56" t="str">
        <f t="shared" si="2"/>
        <v/>
      </c>
      <c r="L15" s="81" t="str">
        <f t="shared" si="3"/>
        <v/>
      </c>
      <c r="M15" s="209" t="str">
        <f t="shared" si="6"/>
        <v/>
      </c>
      <c r="N15" s="175" t="str">
        <f t="shared" si="7"/>
        <v/>
      </c>
      <c r="O15" s="169" t="str">
        <f t="shared" si="8"/>
        <v/>
      </c>
      <c r="P15" s="170" t="str">
        <f t="shared" si="4"/>
        <v/>
      </c>
      <c r="Q15" s="212"/>
      <c r="R15" s="98" t="str">
        <f t="shared" si="9"/>
        <v/>
      </c>
      <c r="S15" s="22"/>
      <c r="T15" s="106" t="str">
        <f t="shared" si="5"/>
        <v/>
      </c>
    </row>
    <row r="16" spans="1:22" x14ac:dyDescent="0.4">
      <c r="A16" s="46" t="e">
        <f>INDEX( 【衛生用品】一覧表!A:A, SMALL(【衛生用品】一覧表!$A$19:$A$118, ROW(【衛生用品】補助対象額整理表!A6) ) )</f>
        <v>#NUM!</v>
      </c>
      <c r="B16" s="257" t="str">
        <f>IFERROR(VLOOKUP(A16,【衛生用品】一覧表!$A$19:$J$118,4,FALSE),"")</f>
        <v/>
      </c>
      <c r="C16" s="257"/>
      <c r="D16" s="257"/>
      <c r="E16" s="150"/>
      <c r="F16" s="66"/>
      <c r="G16" s="150"/>
      <c r="H16" s="98">
        <f>F16</f>
        <v>0</v>
      </c>
      <c r="I16" s="54">
        <f>IFERROR(SUMIF(【衛生用品】一覧表!$D$19:$D$118,【衛生用品】補助対象額整理表!B16,【衛生用品】一覧表!$I$19:$I$118),"")</f>
        <v>0</v>
      </c>
      <c r="J16" s="55" t="str">
        <f t="shared" si="1"/>
        <v/>
      </c>
      <c r="K16" s="56" t="str">
        <f t="shared" si="2"/>
        <v/>
      </c>
      <c r="L16" s="81" t="str">
        <f t="shared" si="3"/>
        <v/>
      </c>
      <c r="M16" s="209" t="str">
        <f t="shared" si="6"/>
        <v/>
      </c>
      <c r="N16" s="175" t="str">
        <f t="shared" si="7"/>
        <v/>
      </c>
      <c r="O16" s="169" t="str">
        <f t="shared" si="8"/>
        <v/>
      </c>
      <c r="P16" s="170" t="str">
        <f t="shared" si="4"/>
        <v/>
      </c>
      <c r="Q16" s="212"/>
      <c r="R16" s="98" t="str">
        <f t="shared" si="9"/>
        <v/>
      </c>
      <c r="S16" s="22"/>
      <c r="T16" s="106" t="str">
        <f t="shared" si="5"/>
        <v/>
      </c>
    </row>
    <row r="17" spans="1:20" x14ac:dyDescent="0.4">
      <c r="A17" s="46" t="e">
        <f>INDEX( 【衛生用品】一覧表!A:A, SMALL(【衛生用品】一覧表!$A$19:$A$118, ROW(【衛生用品】補助対象額整理表!A7) ) )</f>
        <v>#NUM!</v>
      </c>
      <c r="B17" s="257" t="str">
        <f>IFERROR(VLOOKUP(A17,【衛生用品】一覧表!$A$19:$J$118,4,FALSE),"")</f>
        <v/>
      </c>
      <c r="C17" s="257"/>
      <c r="D17" s="257"/>
      <c r="E17" s="150"/>
      <c r="F17" s="66"/>
      <c r="G17" s="150"/>
      <c r="H17" s="98">
        <f t="shared" ref="H17:H36" si="10">F17</f>
        <v>0</v>
      </c>
      <c r="I17" s="54">
        <f>IFERROR(SUMIF(【衛生用品】一覧表!$D$19:$D$118,【衛生用品】補助対象額整理表!B17,【衛生用品】一覧表!$I$19:$I$118),"")</f>
        <v>0</v>
      </c>
      <c r="J17" s="55" t="str">
        <f t="shared" si="1"/>
        <v/>
      </c>
      <c r="K17" s="56" t="str">
        <f t="shared" si="2"/>
        <v/>
      </c>
      <c r="L17" s="81" t="str">
        <f t="shared" si="3"/>
        <v/>
      </c>
      <c r="M17" s="209" t="str">
        <f t="shared" si="6"/>
        <v/>
      </c>
      <c r="N17" s="175" t="str">
        <f t="shared" si="7"/>
        <v/>
      </c>
      <c r="O17" s="169" t="str">
        <f t="shared" si="8"/>
        <v/>
      </c>
      <c r="P17" s="170" t="str">
        <f t="shared" si="4"/>
        <v/>
      </c>
      <c r="Q17" s="212"/>
      <c r="R17" s="98" t="str">
        <f t="shared" si="9"/>
        <v/>
      </c>
      <c r="S17" s="22"/>
      <c r="T17" s="106" t="str">
        <f t="shared" si="5"/>
        <v/>
      </c>
    </row>
    <row r="18" spans="1:20" x14ac:dyDescent="0.4">
      <c r="A18" s="46" t="e">
        <f>INDEX( 【衛生用品】一覧表!A:A, SMALL(【衛生用品】一覧表!$A$19:$A$118, ROW(【衛生用品】補助対象額整理表!B8) ) )</f>
        <v>#NUM!</v>
      </c>
      <c r="B18" s="257" t="str">
        <f>IFERROR(VLOOKUP(A18,【衛生用品】一覧表!$A$19:$J$118,4,FALSE),"")</f>
        <v/>
      </c>
      <c r="C18" s="257"/>
      <c r="D18" s="257"/>
      <c r="E18" s="150"/>
      <c r="F18" s="66"/>
      <c r="G18" s="150"/>
      <c r="H18" s="98">
        <f t="shared" si="10"/>
        <v>0</v>
      </c>
      <c r="I18" s="54">
        <f>IFERROR(SUMIF(【衛生用品】一覧表!$D$19:$D$118,【衛生用品】補助対象額整理表!B18,【衛生用品】一覧表!$I$19:$I$118),"")</f>
        <v>0</v>
      </c>
      <c r="J18" s="55" t="str">
        <f t="shared" si="1"/>
        <v/>
      </c>
      <c r="K18" s="56" t="str">
        <f t="shared" si="2"/>
        <v/>
      </c>
      <c r="L18" s="81" t="str">
        <f t="shared" si="3"/>
        <v/>
      </c>
      <c r="M18" s="209" t="str">
        <f t="shared" si="6"/>
        <v/>
      </c>
      <c r="N18" s="175" t="str">
        <f t="shared" si="7"/>
        <v/>
      </c>
      <c r="O18" s="169" t="str">
        <f t="shared" si="8"/>
        <v/>
      </c>
      <c r="P18" s="170" t="str">
        <f t="shared" si="4"/>
        <v/>
      </c>
      <c r="Q18" s="212"/>
      <c r="R18" s="98" t="str">
        <f t="shared" si="9"/>
        <v/>
      </c>
      <c r="S18" s="22"/>
      <c r="T18" s="106" t="str">
        <f t="shared" si="5"/>
        <v/>
      </c>
    </row>
    <row r="19" spans="1:20" x14ac:dyDescent="0.4">
      <c r="A19" s="46" t="e">
        <f>INDEX( 【衛生用品】一覧表!A:A, SMALL(【衛生用品】一覧表!$A$19:$A$118, ROW(【衛生用品】補助対象額整理表!A9) ) )</f>
        <v>#NUM!</v>
      </c>
      <c r="B19" s="257" t="str">
        <f>IFERROR(VLOOKUP(A19,【衛生用品】一覧表!$A$19:$J$118,4,FALSE),"")</f>
        <v/>
      </c>
      <c r="C19" s="257"/>
      <c r="D19" s="257"/>
      <c r="E19" s="150"/>
      <c r="F19" s="66"/>
      <c r="G19" s="150"/>
      <c r="H19" s="98">
        <f t="shared" si="10"/>
        <v>0</v>
      </c>
      <c r="I19" s="54">
        <f>IFERROR(SUMIF(【衛生用品】一覧表!$D$19:$D$118,【衛生用品】補助対象額整理表!B19,【衛生用品】一覧表!$I$19:$I$118),"")</f>
        <v>0</v>
      </c>
      <c r="J19" s="55" t="str">
        <f t="shared" si="1"/>
        <v/>
      </c>
      <c r="K19" s="56" t="str">
        <f t="shared" si="2"/>
        <v/>
      </c>
      <c r="L19" s="81" t="str">
        <f t="shared" si="3"/>
        <v/>
      </c>
      <c r="M19" s="209" t="str">
        <f t="shared" si="6"/>
        <v/>
      </c>
      <c r="N19" s="175" t="str">
        <f t="shared" si="7"/>
        <v/>
      </c>
      <c r="O19" s="169" t="str">
        <f t="shared" si="8"/>
        <v/>
      </c>
      <c r="P19" s="170" t="str">
        <f t="shared" si="4"/>
        <v/>
      </c>
      <c r="Q19" s="212"/>
      <c r="R19" s="98" t="str">
        <f t="shared" si="9"/>
        <v/>
      </c>
      <c r="S19" s="22"/>
      <c r="T19" s="106" t="str">
        <f t="shared" si="5"/>
        <v/>
      </c>
    </row>
    <row r="20" spans="1:20" x14ac:dyDescent="0.4">
      <c r="A20" s="46" t="e">
        <f>INDEX( 【衛生用品】一覧表!A:A, SMALL(【衛生用品】一覧表!$A$19:$A$118, ROW(【衛生用品】補助対象額整理表!A10) ) )</f>
        <v>#NUM!</v>
      </c>
      <c r="B20" s="257" t="str">
        <f>IFERROR(VLOOKUP(A20,【衛生用品】一覧表!$A$19:$J$118,4,FALSE),"")</f>
        <v/>
      </c>
      <c r="C20" s="257"/>
      <c r="D20" s="257"/>
      <c r="E20" s="150"/>
      <c r="F20" s="66"/>
      <c r="G20" s="150"/>
      <c r="H20" s="98">
        <f t="shared" si="10"/>
        <v>0</v>
      </c>
      <c r="I20" s="54">
        <f>IFERROR(SUMIF(【衛生用品】一覧表!$D$19:$D$118,【衛生用品】補助対象額整理表!B20,【衛生用品】一覧表!$I$19:$I$118),"")</f>
        <v>0</v>
      </c>
      <c r="J20" s="55" t="str">
        <f t="shared" si="1"/>
        <v/>
      </c>
      <c r="K20" s="56" t="str">
        <f t="shared" si="2"/>
        <v/>
      </c>
      <c r="L20" s="81" t="str">
        <f t="shared" si="3"/>
        <v/>
      </c>
      <c r="M20" s="209" t="str">
        <f t="shared" si="6"/>
        <v/>
      </c>
      <c r="N20" s="175" t="str">
        <f t="shared" si="7"/>
        <v/>
      </c>
      <c r="O20" s="169" t="str">
        <f t="shared" si="8"/>
        <v/>
      </c>
      <c r="P20" s="170" t="str">
        <f t="shared" si="4"/>
        <v/>
      </c>
      <c r="Q20" s="212"/>
      <c r="R20" s="98" t="str">
        <f t="shared" si="9"/>
        <v/>
      </c>
      <c r="S20" s="22"/>
      <c r="T20" s="106" t="str">
        <f t="shared" si="5"/>
        <v/>
      </c>
    </row>
    <row r="21" spans="1:20" x14ac:dyDescent="0.4">
      <c r="A21" s="46" t="e">
        <f>INDEX( 【衛生用品】一覧表!A:A, SMALL(【衛生用品】一覧表!$A$19:$A$118, ROW(【衛生用品】補助対象額整理表!A11) ) )</f>
        <v>#NUM!</v>
      </c>
      <c r="B21" s="257" t="str">
        <f>IFERROR(VLOOKUP(A21,【衛生用品】一覧表!$A$19:$J$118,4,FALSE),"")</f>
        <v/>
      </c>
      <c r="C21" s="257"/>
      <c r="D21" s="257"/>
      <c r="E21" s="150"/>
      <c r="F21" s="66"/>
      <c r="G21" s="150"/>
      <c r="H21" s="98">
        <f t="shared" si="10"/>
        <v>0</v>
      </c>
      <c r="I21" s="54">
        <f>IFERROR(SUMIF(【衛生用品】一覧表!$D$19:$D$118,【衛生用品】補助対象額整理表!B21,【衛生用品】一覧表!$I$19:$I$118),"")</f>
        <v>0</v>
      </c>
      <c r="J21" s="55" t="str">
        <f t="shared" si="1"/>
        <v/>
      </c>
      <c r="K21" s="56" t="str">
        <f t="shared" si="2"/>
        <v/>
      </c>
      <c r="L21" s="81" t="str">
        <f t="shared" si="3"/>
        <v/>
      </c>
      <c r="M21" s="209" t="str">
        <f t="shared" si="6"/>
        <v/>
      </c>
      <c r="N21" s="175" t="str">
        <f t="shared" si="7"/>
        <v/>
      </c>
      <c r="O21" s="169" t="str">
        <f t="shared" si="8"/>
        <v/>
      </c>
      <c r="P21" s="170" t="str">
        <f t="shared" si="4"/>
        <v/>
      </c>
      <c r="Q21" s="212"/>
      <c r="R21" s="98" t="str">
        <f t="shared" si="9"/>
        <v/>
      </c>
      <c r="S21" s="22"/>
      <c r="T21" s="106" t="str">
        <f t="shared" si="5"/>
        <v/>
      </c>
    </row>
    <row r="22" spans="1:20" x14ac:dyDescent="0.4">
      <c r="A22" s="46" t="e">
        <f>INDEX( 【衛生用品】一覧表!A:A, SMALL(【衛生用品】一覧表!$A$19:$A$118, ROW(【衛生用品】補助対象額整理表!A12) ) )</f>
        <v>#NUM!</v>
      </c>
      <c r="B22" s="257" t="str">
        <f>IFERROR(VLOOKUP(A22,【衛生用品】一覧表!$A$19:$J$118,4,FALSE),"")</f>
        <v/>
      </c>
      <c r="C22" s="257"/>
      <c r="D22" s="257"/>
      <c r="E22" s="150"/>
      <c r="F22" s="66"/>
      <c r="G22" s="150"/>
      <c r="H22" s="98">
        <f t="shared" si="10"/>
        <v>0</v>
      </c>
      <c r="I22" s="54">
        <f>IFERROR(SUMIF(【衛生用品】一覧表!$D$19:$D$118,【衛生用品】補助対象額整理表!B22,【衛生用品】一覧表!$I$19:$I$118),"")</f>
        <v>0</v>
      </c>
      <c r="J22" s="55" t="str">
        <f t="shared" si="1"/>
        <v/>
      </c>
      <c r="K22" s="58" t="str">
        <f t="shared" si="2"/>
        <v/>
      </c>
      <c r="L22" s="81" t="str">
        <f t="shared" si="3"/>
        <v/>
      </c>
      <c r="M22" s="209" t="str">
        <f t="shared" si="6"/>
        <v/>
      </c>
      <c r="N22" s="175" t="str">
        <f t="shared" si="7"/>
        <v/>
      </c>
      <c r="O22" s="169" t="str">
        <f t="shared" si="8"/>
        <v/>
      </c>
      <c r="P22" s="170" t="str">
        <f t="shared" si="4"/>
        <v/>
      </c>
      <c r="Q22" s="212"/>
      <c r="R22" s="98" t="str">
        <f t="shared" si="9"/>
        <v/>
      </c>
      <c r="S22" s="22"/>
      <c r="T22" s="106" t="str">
        <f t="shared" si="5"/>
        <v/>
      </c>
    </row>
    <row r="23" spans="1:20" x14ac:dyDescent="0.4">
      <c r="A23" s="46" t="e">
        <f>INDEX( 【衛生用品】一覧表!A:A, SMALL(【衛生用品】一覧表!$A$19:$A$118, ROW(【衛生用品】補助対象額整理表!A13) ) )</f>
        <v>#NUM!</v>
      </c>
      <c r="B23" s="257" t="str">
        <f>IFERROR(VLOOKUP(A23,【衛生用品】一覧表!$A$19:$J$118,4,FALSE),"")</f>
        <v/>
      </c>
      <c r="C23" s="257"/>
      <c r="D23" s="257"/>
      <c r="E23" s="150"/>
      <c r="F23" s="66"/>
      <c r="G23" s="150"/>
      <c r="H23" s="98">
        <f t="shared" si="10"/>
        <v>0</v>
      </c>
      <c r="I23" s="54">
        <f>IFERROR(SUMIF(【衛生用品】一覧表!$D$19:$D$118,【衛生用品】補助対象額整理表!B23,【衛生用品】一覧表!$I$19:$I$118),"")</f>
        <v>0</v>
      </c>
      <c r="J23" s="55" t="str">
        <f t="shared" si="1"/>
        <v/>
      </c>
      <c r="K23" s="56" t="str">
        <f t="shared" si="2"/>
        <v/>
      </c>
      <c r="L23" s="81" t="str">
        <f t="shared" si="3"/>
        <v/>
      </c>
      <c r="M23" s="209" t="str">
        <f t="shared" si="6"/>
        <v/>
      </c>
      <c r="N23" s="175" t="str">
        <f t="shared" si="7"/>
        <v/>
      </c>
      <c r="O23" s="169" t="str">
        <f t="shared" si="8"/>
        <v/>
      </c>
      <c r="P23" s="170" t="str">
        <f t="shared" si="4"/>
        <v/>
      </c>
      <c r="Q23" s="212"/>
      <c r="R23" s="98" t="str">
        <f t="shared" si="9"/>
        <v/>
      </c>
      <c r="S23" s="22"/>
      <c r="T23" s="106" t="str">
        <f t="shared" si="5"/>
        <v/>
      </c>
    </row>
    <row r="24" spans="1:20" x14ac:dyDescent="0.4">
      <c r="A24" s="46" t="e">
        <f>INDEX( 【衛生用品】一覧表!A:A, SMALL(【衛生用品】一覧表!$A$19:$A$118, ROW(【衛生用品】補助対象額整理表!A14) ) )</f>
        <v>#NUM!</v>
      </c>
      <c r="B24" s="257" t="str">
        <f>IFERROR(VLOOKUP(A24,【衛生用品】一覧表!$A$19:$J$118,4,FALSE),"")</f>
        <v/>
      </c>
      <c r="C24" s="257"/>
      <c r="D24" s="257"/>
      <c r="E24" s="150"/>
      <c r="F24" s="66"/>
      <c r="G24" s="150"/>
      <c r="H24" s="98">
        <f t="shared" si="10"/>
        <v>0</v>
      </c>
      <c r="I24" s="54">
        <f>IFERROR(SUMIF(【衛生用品】一覧表!$D$19:$D$118,【衛生用品】補助対象額整理表!B24,【衛生用品】一覧表!$I$19:$I$118),"")</f>
        <v>0</v>
      </c>
      <c r="J24" s="55" t="str">
        <f t="shared" si="1"/>
        <v/>
      </c>
      <c r="K24" s="56" t="str">
        <f t="shared" si="2"/>
        <v/>
      </c>
      <c r="L24" s="81" t="str">
        <f t="shared" si="3"/>
        <v/>
      </c>
      <c r="M24" s="209" t="str">
        <f t="shared" si="6"/>
        <v/>
      </c>
      <c r="N24" s="175" t="str">
        <f t="shared" si="7"/>
        <v/>
      </c>
      <c r="O24" s="169" t="str">
        <f t="shared" si="8"/>
        <v/>
      </c>
      <c r="P24" s="170" t="str">
        <f t="shared" si="4"/>
        <v/>
      </c>
      <c r="Q24" s="212"/>
      <c r="R24" s="98" t="str">
        <f t="shared" si="9"/>
        <v/>
      </c>
      <c r="S24" s="22"/>
      <c r="T24" s="106" t="str">
        <f t="shared" si="5"/>
        <v/>
      </c>
    </row>
    <row r="25" spans="1:20" x14ac:dyDescent="0.4">
      <c r="A25" s="46" t="e">
        <f>INDEX( 【衛生用品】一覧表!A:A, SMALL(【衛生用品】一覧表!$A$19:$A$118, ROW(【衛生用品】補助対象額整理表!A15) ) )</f>
        <v>#NUM!</v>
      </c>
      <c r="B25" s="257" t="str">
        <f>IFERROR(VLOOKUP(A25,【衛生用品】一覧表!$A$19:$J$118,4,FALSE),"")</f>
        <v/>
      </c>
      <c r="C25" s="257"/>
      <c r="D25" s="257"/>
      <c r="E25" s="150"/>
      <c r="F25" s="66"/>
      <c r="G25" s="150"/>
      <c r="H25" s="98">
        <f t="shared" si="10"/>
        <v>0</v>
      </c>
      <c r="I25" s="54">
        <f>IFERROR(SUMIF(【衛生用品】一覧表!$D$19:$D$118,【衛生用品】補助対象額整理表!B25,【衛生用品】一覧表!$I$19:$I$118),"")</f>
        <v>0</v>
      </c>
      <c r="J25" s="55" t="str">
        <f t="shared" si="1"/>
        <v/>
      </c>
      <c r="K25" s="56" t="str">
        <f t="shared" si="2"/>
        <v/>
      </c>
      <c r="L25" s="81" t="str">
        <f t="shared" si="3"/>
        <v/>
      </c>
      <c r="M25" s="209" t="str">
        <f t="shared" si="6"/>
        <v/>
      </c>
      <c r="N25" s="175" t="str">
        <f t="shared" si="7"/>
        <v/>
      </c>
      <c r="O25" s="169" t="str">
        <f t="shared" si="8"/>
        <v/>
      </c>
      <c r="P25" s="170" t="str">
        <f t="shared" si="4"/>
        <v/>
      </c>
      <c r="Q25" s="212"/>
      <c r="R25" s="98" t="str">
        <f t="shared" si="9"/>
        <v/>
      </c>
      <c r="S25" s="22"/>
      <c r="T25" s="106" t="str">
        <f t="shared" si="5"/>
        <v/>
      </c>
    </row>
    <row r="26" spans="1:20" x14ac:dyDescent="0.4">
      <c r="A26" s="46" t="e">
        <f>INDEX( 【衛生用品】一覧表!A:A, SMALL(【衛生用品】一覧表!$A$19:$A$118, ROW(【衛生用品】補助対象額整理表!A16) ) )</f>
        <v>#NUM!</v>
      </c>
      <c r="B26" s="257" t="str">
        <f>IFERROR(VLOOKUP(A26,【衛生用品】一覧表!$A$19:$J$118,4,FALSE),"")</f>
        <v/>
      </c>
      <c r="C26" s="257"/>
      <c r="D26" s="257"/>
      <c r="E26" s="150"/>
      <c r="F26" s="66"/>
      <c r="G26" s="150"/>
      <c r="H26" s="98">
        <f t="shared" si="10"/>
        <v>0</v>
      </c>
      <c r="I26" s="54">
        <f>IFERROR(SUMIF(【衛生用品】一覧表!$D$19:$D$118,【衛生用品】補助対象額整理表!B26,【衛生用品】一覧表!$I$19:$I$118),"")</f>
        <v>0</v>
      </c>
      <c r="J26" s="55" t="str">
        <f t="shared" si="1"/>
        <v/>
      </c>
      <c r="K26" s="56" t="str">
        <f t="shared" si="2"/>
        <v/>
      </c>
      <c r="L26" s="81" t="str">
        <f t="shared" si="3"/>
        <v/>
      </c>
      <c r="M26" s="209" t="str">
        <f t="shared" si="6"/>
        <v/>
      </c>
      <c r="N26" s="175" t="str">
        <f t="shared" si="7"/>
        <v/>
      </c>
      <c r="O26" s="169" t="str">
        <f t="shared" si="8"/>
        <v/>
      </c>
      <c r="P26" s="170" t="str">
        <f t="shared" si="4"/>
        <v/>
      </c>
      <c r="Q26" s="212"/>
      <c r="R26" s="98" t="str">
        <f t="shared" si="9"/>
        <v/>
      </c>
      <c r="S26" s="22"/>
      <c r="T26" s="106" t="str">
        <f t="shared" si="5"/>
        <v/>
      </c>
    </row>
    <row r="27" spans="1:20" x14ac:dyDescent="0.4">
      <c r="A27" s="46" t="e">
        <f>INDEX( 【衛生用品】一覧表!A:A, SMALL(【衛生用品】一覧表!$A$19:$A$118, ROW(【衛生用品】補助対象額整理表!A17) ) )</f>
        <v>#NUM!</v>
      </c>
      <c r="B27" s="257" t="str">
        <f>IFERROR(VLOOKUP(A27,【衛生用品】一覧表!$A$19:$J$118,4,FALSE),"")</f>
        <v/>
      </c>
      <c r="C27" s="257"/>
      <c r="D27" s="257"/>
      <c r="E27" s="150"/>
      <c r="F27" s="66"/>
      <c r="G27" s="150"/>
      <c r="H27" s="98">
        <f t="shared" si="10"/>
        <v>0</v>
      </c>
      <c r="I27" s="54">
        <f>IFERROR(SUMIF(【衛生用品】一覧表!$D$19:$D$118,【衛生用品】補助対象額整理表!B27,【衛生用品】一覧表!$I$19:$I$118),"")</f>
        <v>0</v>
      </c>
      <c r="J27" s="55" t="str">
        <f t="shared" si="1"/>
        <v/>
      </c>
      <c r="K27" s="56" t="str">
        <f t="shared" si="2"/>
        <v/>
      </c>
      <c r="L27" s="81" t="str">
        <f t="shared" si="3"/>
        <v/>
      </c>
      <c r="M27" s="209" t="str">
        <f t="shared" si="6"/>
        <v/>
      </c>
      <c r="N27" s="175" t="str">
        <f t="shared" si="7"/>
        <v/>
      </c>
      <c r="O27" s="169" t="str">
        <f t="shared" si="8"/>
        <v/>
      </c>
      <c r="P27" s="170" t="str">
        <f t="shared" si="4"/>
        <v/>
      </c>
      <c r="Q27" s="212"/>
      <c r="R27" s="98" t="str">
        <f t="shared" si="9"/>
        <v/>
      </c>
      <c r="S27" s="22"/>
      <c r="T27" s="106" t="str">
        <f t="shared" si="5"/>
        <v/>
      </c>
    </row>
    <row r="28" spans="1:20" x14ac:dyDescent="0.4">
      <c r="A28" s="46" t="e">
        <f>INDEX( 【衛生用品】一覧表!A:A, SMALL(【衛生用品】一覧表!$A$19:$A$118, ROW(【衛生用品】補助対象額整理表!A18) ) )</f>
        <v>#NUM!</v>
      </c>
      <c r="B28" s="257" t="str">
        <f>IFERROR(VLOOKUP(A28,【衛生用品】一覧表!$A$19:$J$118,4,FALSE),"")</f>
        <v/>
      </c>
      <c r="C28" s="257"/>
      <c r="D28" s="257"/>
      <c r="E28" s="150"/>
      <c r="F28" s="66"/>
      <c r="G28" s="150"/>
      <c r="H28" s="98">
        <f t="shared" si="10"/>
        <v>0</v>
      </c>
      <c r="I28" s="54">
        <f>IFERROR(SUMIF(【衛生用品】一覧表!$D$19:$D$118,【衛生用品】補助対象額整理表!B28,【衛生用品】一覧表!$I$19:$I$118),"")</f>
        <v>0</v>
      </c>
      <c r="J28" s="55" t="str">
        <f t="shared" si="1"/>
        <v/>
      </c>
      <c r="K28" s="56" t="str">
        <f t="shared" si="2"/>
        <v/>
      </c>
      <c r="L28" s="81" t="str">
        <f t="shared" si="3"/>
        <v/>
      </c>
      <c r="M28" s="209" t="str">
        <f t="shared" si="6"/>
        <v/>
      </c>
      <c r="N28" s="175" t="str">
        <f t="shared" si="7"/>
        <v/>
      </c>
      <c r="O28" s="169" t="str">
        <f t="shared" si="8"/>
        <v/>
      </c>
      <c r="P28" s="171" t="str">
        <f t="shared" si="4"/>
        <v/>
      </c>
      <c r="Q28" s="212"/>
      <c r="R28" s="98" t="str">
        <f t="shared" si="9"/>
        <v/>
      </c>
      <c r="S28" s="22"/>
      <c r="T28" s="106" t="str">
        <f t="shared" si="5"/>
        <v/>
      </c>
    </row>
    <row r="29" spans="1:20" x14ac:dyDescent="0.4">
      <c r="A29" s="46" t="e">
        <f>INDEX( 【衛生用品】一覧表!A:A, SMALL(【衛生用品】一覧表!$A$19:$A$118, ROW(【衛生用品】補助対象額整理表!A19) ) )</f>
        <v>#NUM!</v>
      </c>
      <c r="B29" s="257" t="str">
        <f>IFERROR(VLOOKUP(A29,【衛生用品】一覧表!$A$19:$J$118,4,FALSE),"")</f>
        <v/>
      </c>
      <c r="C29" s="257"/>
      <c r="D29" s="257"/>
      <c r="E29" s="150"/>
      <c r="F29" s="66"/>
      <c r="G29" s="150"/>
      <c r="H29" s="98">
        <f t="shared" si="10"/>
        <v>0</v>
      </c>
      <c r="I29" s="54">
        <f>IFERROR(SUMIF(【衛生用品】一覧表!$D$19:$D$118,【衛生用品】補助対象額整理表!B29,【衛生用品】一覧表!$I$19:$I$118),"")</f>
        <v>0</v>
      </c>
      <c r="J29" s="55" t="str">
        <f t="shared" si="1"/>
        <v/>
      </c>
      <c r="K29" s="56" t="str">
        <f t="shared" si="2"/>
        <v/>
      </c>
      <c r="L29" s="81" t="str">
        <f t="shared" si="3"/>
        <v/>
      </c>
      <c r="M29" s="209" t="str">
        <f t="shared" si="6"/>
        <v/>
      </c>
      <c r="N29" s="175" t="str">
        <f t="shared" si="7"/>
        <v/>
      </c>
      <c r="O29" s="169" t="str">
        <f t="shared" si="8"/>
        <v/>
      </c>
      <c r="P29" s="171" t="str">
        <f t="shared" si="4"/>
        <v/>
      </c>
      <c r="Q29" s="212"/>
      <c r="R29" s="98" t="str">
        <f t="shared" si="9"/>
        <v/>
      </c>
      <c r="S29" s="22"/>
      <c r="T29" s="106" t="str">
        <f t="shared" si="5"/>
        <v/>
      </c>
    </row>
    <row r="30" spans="1:20" x14ac:dyDescent="0.4">
      <c r="A30" s="46" t="e">
        <f>INDEX( 【衛生用品】一覧表!A:A, SMALL(【衛生用品】一覧表!$A$19:$A$118, ROW(【衛生用品】補助対象額整理表!A20) ) )</f>
        <v>#NUM!</v>
      </c>
      <c r="B30" s="257" t="str">
        <f>IFERROR(VLOOKUP(A30,【衛生用品】一覧表!$A$19:$J$118,4,FALSE),"")</f>
        <v/>
      </c>
      <c r="C30" s="257"/>
      <c r="D30" s="257"/>
      <c r="E30" s="150"/>
      <c r="F30" s="66"/>
      <c r="G30" s="150"/>
      <c r="H30" s="98">
        <f t="shared" si="10"/>
        <v>0</v>
      </c>
      <c r="I30" s="54">
        <f>IFERROR(SUMIF(【衛生用品】一覧表!$D$19:$D$118,【衛生用品】補助対象額整理表!B30,【衛生用品】一覧表!$I$19:$I$118),"")</f>
        <v>0</v>
      </c>
      <c r="J30" s="55" t="str">
        <f t="shared" si="1"/>
        <v/>
      </c>
      <c r="K30" s="167" t="str">
        <f t="shared" si="2"/>
        <v/>
      </c>
      <c r="L30" s="81" t="str">
        <f t="shared" si="3"/>
        <v/>
      </c>
      <c r="M30" s="209" t="str">
        <f t="shared" si="6"/>
        <v/>
      </c>
      <c r="N30" s="175" t="str">
        <f t="shared" si="7"/>
        <v/>
      </c>
      <c r="O30" s="169" t="str">
        <f t="shared" si="8"/>
        <v/>
      </c>
      <c r="P30" s="171" t="str">
        <f t="shared" si="4"/>
        <v/>
      </c>
      <c r="Q30" s="212"/>
      <c r="R30" s="98" t="str">
        <f t="shared" si="9"/>
        <v/>
      </c>
      <c r="S30" s="22"/>
      <c r="T30" s="106" t="str">
        <f t="shared" si="5"/>
        <v/>
      </c>
    </row>
    <row r="31" spans="1:20" x14ac:dyDescent="0.4">
      <c r="A31" s="46" t="e">
        <f>INDEX( 【衛生用品】一覧表!A:A, SMALL(【衛生用品】一覧表!$A$19:$A$118, ROW(【衛生用品】補助対象額整理表!A21) ) )</f>
        <v>#NUM!</v>
      </c>
      <c r="B31" s="257" t="str">
        <f>IFERROR(VLOOKUP(A31,【衛生用品】一覧表!$A$19:$J$118,4,FALSE),"")</f>
        <v/>
      </c>
      <c r="C31" s="257"/>
      <c r="D31" s="257"/>
      <c r="E31" s="150"/>
      <c r="F31" s="66"/>
      <c r="G31" s="150"/>
      <c r="H31" s="98">
        <f t="shared" si="10"/>
        <v>0</v>
      </c>
      <c r="I31" s="54">
        <f>IFERROR(SUMIF(【衛生用品】一覧表!$D$19:$D$118,【衛生用品】補助対象額整理表!B31,【衛生用品】一覧表!$I$19:$I$118),"")</f>
        <v>0</v>
      </c>
      <c r="J31" s="55" t="str">
        <f t="shared" si="1"/>
        <v/>
      </c>
      <c r="K31" s="56" t="str">
        <f t="shared" si="2"/>
        <v/>
      </c>
      <c r="L31" s="80" t="str">
        <f t="shared" si="3"/>
        <v/>
      </c>
      <c r="M31" s="209" t="str">
        <f t="shared" si="6"/>
        <v/>
      </c>
      <c r="N31" s="175" t="str">
        <f t="shared" si="7"/>
        <v/>
      </c>
      <c r="O31" s="169" t="str">
        <f t="shared" si="8"/>
        <v/>
      </c>
      <c r="P31" s="171" t="str">
        <f t="shared" si="4"/>
        <v/>
      </c>
      <c r="Q31" s="212"/>
      <c r="R31" s="98" t="str">
        <f t="shared" si="9"/>
        <v/>
      </c>
      <c r="S31" s="22"/>
      <c r="T31" s="106" t="str">
        <f t="shared" si="5"/>
        <v/>
      </c>
    </row>
    <row r="32" spans="1:20" x14ac:dyDescent="0.4">
      <c r="A32" s="46" t="e">
        <f>INDEX( 【衛生用品】一覧表!A:A, SMALL(【衛生用品】一覧表!$A$19:$A$118, ROW(【衛生用品】補助対象額整理表!A22) ) )</f>
        <v>#NUM!</v>
      </c>
      <c r="B32" s="257" t="str">
        <f>IFERROR(VLOOKUP(A32,【衛生用品】一覧表!$A$19:$J$118,4,FALSE),"")</f>
        <v/>
      </c>
      <c r="C32" s="257"/>
      <c r="D32" s="257"/>
      <c r="E32" s="150"/>
      <c r="F32" s="66"/>
      <c r="G32" s="150"/>
      <c r="H32" s="98">
        <f t="shared" si="10"/>
        <v>0</v>
      </c>
      <c r="I32" s="54">
        <f>IFERROR(SUMIF(【衛生用品】一覧表!$D$19:$D$118,【衛生用品】補助対象額整理表!B32,【衛生用品】一覧表!$I$19:$I$118),"")</f>
        <v>0</v>
      </c>
      <c r="J32" s="55" t="str">
        <f t="shared" si="1"/>
        <v/>
      </c>
      <c r="K32" s="167" t="str">
        <f t="shared" si="2"/>
        <v/>
      </c>
      <c r="L32" s="81" t="str">
        <f t="shared" si="3"/>
        <v/>
      </c>
      <c r="M32" s="209" t="str">
        <f t="shared" si="6"/>
        <v/>
      </c>
      <c r="N32" s="175" t="str">
        <f t="shared" si="7"/>
        <v/>
      </c>
      <c r="O32" s="169" t="str">
        <f t="shared" si="8"/>
        <v/>
      </c>
      <c r="P32" s="171" t="str">
        <f t="shared" si="4"/>
        <v/>
      </c>
      <c r="Q32" s="212"/>
      <c r="R32" s="98" t="str">
        <f t="shared" si="9"/>
        <v/>
      </c>
      <c r="S32" s="22"/>
      <c r="T32" s="106" t="str">
        <f t="shared" si="5"/>
        <v/>
      </c>
    </row>
    <row r="33" spans="1:20" x14ac:dyDescent="0.4">
      <c r="A33" s="46" t="e">
        <f>INDEX( 【衛生用品】一覧表!A:A, SMALL(【衛生用品】一覧表!$A$19:$A$118, ROW(【衛生用品】補助対象額整理表!A23) ) )</f>
        <v>#NUM!</v>
      </c>
      <c r="B33" s="257" t="str">
        <f>IFERROR(VLOOKUP(A33,【衛生用品】一覧表!$A$19:$J$118,4,FALSE),"")</f>
        <v/>
      </c>
      <c r="C33" s="257"/>
      <c r="D33" s="257"/>
      <c r="E33" s="150"/>
      <c r="F33" s="66"/>
      <c r="G33" s="150"/>
      <c r="H33" s="98">
        <f t="shared" si="10"/>
        <v>0</v>
      </c>
      <c r="I33" s="54">
        <f>IFERROR(SUMIF(【衛生用品】一覧表!$D$19:$D$118,【衛生用品】補助対象額整理表!B33,【衛生用品】一覧表!$I$19:$I$118),"")</f>
        <v>0</v>
      </c>
      <c r="J33" s="55" t="str">
        <f t="shared" si="1"/>
        <v/>
      </c>
      <c r="K33" s="56" t="str">
        <f t="shared" si="2"/>
        <v/>
      </c>
      <c r="L33" s="80" t="str">
        <f t="shared" si="3"/>
        <v/>
      </c>
      <c r="M33" s="209" t="str">
        <f t="shared" si="6"/>
        <v/>
      </c>
      <c r="N33" s="175" t="str">
        <f t="shared" si="7"/>
        <v/>
      </c>
      <c r="O33" s="169" t="str">
        <f t="shared" si="8"/>
        <v/>
      </c>
      <c r="P33" s="171" t="str">
        <f t="shared" si="4"/>
        <v/>
      </c>
      <c r="Q33" s="212"/>
      <c r="R33" s="98" t="str">
        <f t="shared" si="9"/>
        <v/>
      </c>
      <c r="S33" s="22"/>
      <c r="T33" s="106" t="str">
        <f t="shared" si="5"/>
        <v/>
      </c>
    </row>
    <row r="34" spans="1:20" x14ac:dyDescent="0.4">
      <c r="A34" s="46" t="e">
        <f>INDEX( 【衛生用品】一覧表!A:A, SMALL(【衛生用品】一覧表!$A$19:$A$118, ROW(【衛生用品】補助対象額整理表!A24) ) )</f>
        <v>#NUM!</v>
      </c>
      <c r="B34" s="257" t="str">
        <f>IFERROR(VLOOKUP(A34,【衛生用品】一覧表!$A$19:$J$118,4,FALSE),"")</f>
        <v/>
      </c>
      <c r="C34" s="257"/>
      <c r="D34" s="257"/>
      <c r="E34" s="150"/>
      <c r="F34" s="66"/>
      <c r="G34" s="150"/>
      <c r="H34" s="98">
        <f t="shared" si="10"/>
        <v>0</v>
      </c>
      <c r="I34" s="54">
        <f>IFERROR(SUMIF(【衛生用品】一覧表!$D$19:$D$118,【衛生用品】補助対象額整理表!B34,【衛生用品】一覧表!$I$19:$I$118),"")</f>
        <v>0</v>
      </c>
      <c r="J34" s="55" t="str">
        <f t="shared" si="1"/>
        <v/>
      </c>
      <c r="K34" s="167" t="str">
        <f t="shared" si="2"/>
        <v/>
      </c>
      <c r="L34" s="81" t="str">
        <f t="shared" si="3"/>
        <v/>
      </c>
      <c r="M34" s="209" t="str">
        <f t="shared" si="6"/>
        <v/>
      </c>
      <c r="N34" s="175" t="str">
        <f t="shared" si="7"/>
        <v/>
      </c>
      <c r="O34" s="169" t="str">
        <f t="shared" si="8"/>
        <v/>
      </c>
      <c r="P34" s="171" t="str">
        <f t="shared" si="4"/>
        <v/>
      </c>
      <c r="Q34" s="212"/>
      <c r="R34" s="98" t="str">
        <f t="shared" si="9"/>
        <v/>
      </c>
      <c r="S34" s="22"/>
      <c r="T34" s="106" t="str">
        <f t="shared" si="5"/>
        <v/>
      </c>
    </row>
    <row r="35" spans="1:20" x14ac:dyDescent="0.4">
      <c r="A35" s="46" t="e">
        <f>INDEX( 【衛生用品】一覧表!A:A, SMALL(【衛生用品】一覧表!$A$19:$A$118, ROW(【衛生用品】補助対象額整理表!A25) ) )</f>
        <v>#NUM!</v>
      </c>
      <c r="B35" s="257" t="str">
        <f>IFERROR(VLOOKUP(A35,【衛生用品】一覧表!$A$19:$J$118,4,FALSE),"")</f>
        <v/>
      </c>
      <c r="C35" s="257"/>
      <c r="D35" s="257"/>
      <c r="E35" s="150"/>
      <c r="F35" s="66"/>
      <c r="G35" s="150"/>
      <c r="H35" s="98">
        <f t="shared" si="10"/>
        <v>0</v>
      </c>
      <c r="I35" s="54">
        <f>IFERROR(SUMIF(【衛生用品】一覧表!$D$19:$D$118,【衛生用品】補助対象額整理表!B35,【衛生用品】一覧表!$I$19:$I$118),"")</f>
        <v>0</v>
      </c>
      <c r="J35" s="55" t="str">
        <f t="shared" si="1"/>
        <v/>
      </c>
      <c r="K35" s="56" t="str">
        <f t="shared" si="2"/>
        <v/>
      </c>
      <c r="L35" s="80" t="str">
        <f t="shared" si="3"/>
        <v/>
      </c>
      <c r="M35" s="209" t="str">
        <f t="shared" si="6"/>
        <v/>
      </c>
      <c r="N35" s="175" t="str">
        <f t="shared" si="7"/>
        <v/>
      </c>
      <c r="O35" s="169" t="str">
        <f t="shared" si="8"/>
        <v/>
      </c>
      <c r="P35" s="171" t="str">
        <f t="shared" si="4"/>
        <v/>
      </c>
      <c r="Q35" s="212"/>
      <c r="R35" s="98" t="str">
        <f t="shared" si="9"/>
        <v/>
      </c>
      <c r="S35" s="22"/>
      <c r="T35" s="106" t="str">
        <f t="shared" si="5"/>
        <v/>
      </c>
    </row>
    <row r="36" spans="1:20" ht="19.5" thickBot="1" x14ac:dyDescent="0.45">
      <c r="A36" s="46" t="e">
        <f>INDEX( 【衛生用品】一覧表!A:A, SMALL(【衛生用品】一覧表!$A$19:$A$118, ROW(【衛生用品】補助対象額整理表!A26) ) )</f>
        <v>#NUM!</v>
      </c>
      <c r="B36" s="258" t="str">
        <f>IFERROR(VLOOKUP(A36,【衛生用品】一覧表!$A$19:$J$118,4,FALSE),"")</f>
        <v/>
      </c>
      <c r="C36" s="258"/>
      <c r="D36" s="258"/>
      <c r="E36" s="152"/>
      <c r="F36" s="66"/>
      <c r="G36" s="152"/>
      <c r="H36" s="98">
        <f t="shared" si="10"/>
        <v>0</v>
      </c>
      <c r="I36" s="137">
        <f>IFERROR(SUMIF(【衛生用品】一覧表!$D$19:$D$118,【衛生用品】補助対象額整理表!B36,【衛生用品】一覧表!$I$19:$I$118),"")</f>
        <v>0</v>
      </c>
      <c r="J36" s="55" t="str">
        <f t="shared" si="1"/>
        <v/>
      </c>
      <c r="K36" s="89" t="str">
        <f t="shared" si="2"/>
        <v/>
      </c>
      <c r="L36" s="90" t="str">
        <f t="shared" si="3"/>
        <v/>
      </c>
      <c r="M36" s="210" t="str">
        <f t="shared" si="6"/>
        <v/>
      </c>
      <c r="N36" s="176" t="str">
        <f>IF(F36="","",F36)</f>
        <v/>
      </c>
      <c r="O36" s="172" t="str">
        <f t="shared" si="8"/>
        <v/>
      </c>
      <c r="P36" s="173" t="str">
        <f t="shared" si="4"/>
        <v/>
      </c>
      <c r="Q36" s="212"/>
      <c r="R36" s="98" t="str">
        <f>IF(F36="","",F36)</f>
        <v/>
      </c>
      <c r="S36" s="22"/>
      <c r="T36" s="106" t="str">
        <f t="shared" si="5"/>
        <v/>
      </c>
    </row>
  </sheetData>
  <sheetProtection password="D2DD" sheet="1" objects="1" scenarios="1" selectLockedCells="1"/>
  <mergeCells count="47">
    <mergeCell ref="M7:O7"/>
    <mergeCell ref="B2:R2"/>
    <mergeCell ref="A3:C3"/>
    <mergeCell ref="A4:C4"/>
    <mergeCell ref="G7:J7"/>
    <mergeCell ref="B7:F7"/>
    <mergeCell ref="D3:H3"/>
    <mergeCell ref="D4:H4"/>
    <mergeCell ref="E8:J8"/>
    <mergeCell ref="M8:P9"/>
    <mergeCell ref="Q8:R9"/>
    <mergeCell ref="S8:S10"/>
    <mergeCell ref="E9:F9"/>
    <mergeCell ref="G9:L9"/>
    <mergeCell ref="G10:H10"/>
    <mergeCell ref="I10:J10"/>
    <mergeCell ref="K10:L10"/>
    <mergeCell ref="M10:N10"/>
    <mergeCell ref="O10:P10"/>
    <mergeCell ref="Q10:R10"/>
    <mergeCell ref="B30:D30"/>
    <mergeCell ref="B31:D31"/>
    <mergeCell ref="B20:D20"/>
    <mergeCell ref="B21:D21"/>
    <mergeCell ref="B22:D22"/>
    <mergeCell ref="B23:D23"/>
    <mergeCell ref="B24:D24"/>
    <mergeCell ref="B25:D25"/>
    <mergeCell ref="B8:D10"/>
    <mergeCell ref="B26:D26"/>
    <mergeCell ref="B27:D27"/>
    <mergeCell ref="B28:D28"/>
    <mergeCell ref="B29:D29"/>
    <mergeCell ref="B14:D14"/>
    <mergeCell ref="B15:D15"/>
    <mergeCell ref="B16:D16"/>
    <mergeCell ref="B17:D17"/>
    <mergeCell ref="B18:D18"/>
    <mergeCell ref="B19:D19"/>
    <mergeCell ref="B13:D13"/>
    <mergeCell ref="B11:D11"/>
    <mergeCell ref="B12:D12"/>
    <mergeCell ref="B32:D32"/>
    <mergeCell ref="B33:D33"/>
    <mergeCell ref="B34:D34"/>
    <mergeCell ref="B35:D35"/>
    <mergeCell ref="B36:D36"/>
  </mergeCells>
  <phoneticPr fontId="3"/>
  <conditionalFormatting sqref="O11:O36">
    <cfRule type="expression" priority="15" stopIfTrue="1">
      <formula>#REF!=""</formula>
    </cfRule>
    <cfRule type="expression" dxfId="14" priority="16">
      <formula>OR(#REF!&gt;#REF!,#REF!&gt;#REF!)</formula>
    </cfRule>
  </conditionalFormatting>
  <conditionalFormatting sqref="E11:N11 E23:H25 J23:L25 E12:H16 J12:N12 K28:L36 J13:L16 I12:I36 M13:N36">
    <cfRule type="expression" priority="17" stopIfTrue="1">
      <formula>#REF!=""</formula>
    </cfRule>
    <cfRule type="expression" dxfId="13" priority="18">
      <formula>OR(#REF!&gt;#REF!,#REF!&gt;#REF!)</formula>
    </cfRule>
  </conditionalFormatting>
  <conditionalFormatting sqref="P11:P16 P23:P25 P28:P36">
    <cfRule type="expression" priority="13" stopIfTrue="1">
      <formula>#REF!=""</formula>
    </cfRule>
    <cfRule type="expression" dxfId="12" priority="14">
      <formula>OR(#REF!&gt;#REF!,#REF!&gt;#REF!)</formula>
    </cfRule>
  </conditionalFormatting>
  <conditionalFormatting sqref="E17:H22 J17:L22">
    <cfRule type="expression" priority="11" stopIfTrue="1">
      <formula>#REF!=""</formula>
    </cfRule>
    <cfRule type="expression" dxfId="11" priority="12">
      <formula>OR(#REF!&gt;#REF!,#REF!&gt;#REF!)</formula>
    </cfRule>
  </conditionalFormatting>
  <conditionalFormatting sqref="P17:P22">
    <cfRule type="expression" priority="7" stopIfTrue="1">
      <formula>#REF!=""</formula>
    </cfRule>
    <cfRule type="expression" dxfId="10" priority="8">
      <formula>OR(#REF!&gt;#REF!,#REF!&gt;#REF!)</formula>
    </cfRule>
  </conditionalFormatting>
  <conditionalFormatting sqref="J26:L27 J28:J36 E26:H36">
    <cfRule type="expression" priority="5" stopIfTrue="1">
      <formula>#REF!=""</formula>
    </cfRule>
    <cfRule type="expression" dxfId="9" priority="6">
      <formula>OR(#REF!&gt;#REF!,#REF!&gt;#REF!)</formula>
    </cfRule>
  </conditionalFormatting>
  <conditionalFormatting sqref="P26:P27">
    <cfRule type="expression" priority="1" stopIfTrue="1">
      <formula>#REF!=""</formula>
    </cfRule>
    <cfRule type="expression" dxfId="8" priority="2">
      <formula>OR(#REF!&gt;#REF!,#REF!&gt;#REF!)</formula>
    </cfRule>
  </conditionalFormatting>
  <dataValidations count="1">
    <dataValidation type="custom" allowBlank="1" showInputMessage="1" showErrorMessage="1" errorTitle="入力エラー" error="購入量よりも多い数量が入力されています。" sqref="Q11:Q36">
      <formula1>Q11&lt;=G11</formula1>
    </dataValidation>
  </dataValidation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8"/>
  <sheetViews>
    <sheetView showGridLines="0" view="pageBreakPreview" topLeftCell="B1" zoomScaleNormal="85" zoomScaleSheetLayoutView="100" workbookViewId="0">
      <selection activeCell="D3" sqref="D3:E3"/>
    </sheetView>
  </sheetViews>
  <sheetFormatPr defaultRowHeight="18.75" x14ac:dyDescent="0.4"/>
  <cols>
    <col min="1" max="1" width="7" style="64" hidden="1" customWidth="1"/>
    <col min="2" max="2" width="9.25" style="23" customWidth="1"/>
    <col min="3" max="3" width="9.25" style="23" bestFit="1" customWidth="1"/>
    <col min="4" max="4" width="24.75" style="23" customWidth="1"/>
    <col min="5" max="5" width="22.5" style="23" customWidth="1"/>
    <col min="6" max="6" width="15.875" style="23" customWidth="1"/>
    <col min="7" max="7" width="8" style="23" customWidth="1"/>
    <col min="8" max="8" width="6.25" style="23" customWidth="1"/>
    <col min="9" max="9" width="12.625" style="33" customWidth="1"/>
    <col min="10" max="10" width="8.75" style="23" customWidth="1"/>
    <col min="11" max="11" width="23.5" style="23" customWidth="1"/>
    <col min="12" max="12" width="9" style="64"/>
    <col min="13" max="15" width="9" style="34"/>
  </cols>
  <sheetData>
    <row r="1" spans="1:12" ht="24" x14ac:dyDescent="0.4">
      <c r="A1" s="23"/>
      <c r="B1" s="23" t="s">
        <v>86</v>
      </c>
      <c r="K1" s="63" t="s">
        <v>99</v>
      </c>
      <c r="L1" s="23"/>
    </row>
    <row r="2" spans="1:12" ht="30" customHeight="1" thickBot="1" x14ac:dyDescent="0.45">
      <c r="A2" s="23"/>
      <c r="B2" s="228" t="s">
        <v>134</v>
      </c>
      <c r="C2" s="228"/>
      <c r="D2" s="228"/>
      <c r="E2" s="228"/>
      <c r="F2" s="228"/>
      <c r="G2" s="228"/>
      <c r="H2" s="228"/>
      <c r="I2" s="228"/>
      <c r="J2" s="228"/>
      <c r="K2" s="166" t="s">
        <v>152</v>
      </c>
      <c r="L2" s="23"/>
    </row>
    <row r="3" spans="1:12" x14ac:dyDescent="0.4">
      <c r="A3" s="25"/>
      <c r="B3" s="245" t="s">
        <v>0</v>
      </c>
      <c r="C3" s="246"/>
      <c r="D3" s="307"/>
      <c r="E3" s="308"/>
      <c r="F3" s="49"/>
      <c r="G3" s="24"/>
      <c r="H3" s="27"/>
      <c r="J3" s="36"/>
      <c r="K3" s="110" t="s">
        <v>1</v>
      </c>
      <c r="L3" s="23"/>
    </row>
    <row r="4" spans="1:12" ht="19.5" thickBot="1" x14ac:dyDescent="0.45">
      <c r="A4" s="25"/>
      <c r="B4" s="247" t="s">
        <v>2</v>
      </c>
      <c r="C4" s="248"/>
      <c r="D4" s="309"/>
      <c r="E4" s="310"/>
      <c r="F4" s="49"/>
      <c r="G4" s="49"/>
      <c r="H4" s="27"/>
      <c r="J4" s="38" t="s">
        <v>3</v>
      </c>
      <c r="K4" s="112" t="s">
        <v>107</v>
      </c>
      <c r="L4" s="23"/>
    </row>
    <row r="5" spans="1:12" ht="9.75" customHeight="1" thickBot="1" x14ac:dyDescent="0.45">
      <c r="A5" s="25"/>
      <c r="B5" s="26"/>
      <c r="C5" s="26"/>
      <c r="D5" s="50"/>
      <c r="E5" s="26"/>
      <c r="F5" s="25"/>
      <c r="G5" s="25"/>
      <c r="H5" s="25"/>
      <c r="I5" s="25"/>
      <c r="J5" s="25"/>
      <c r="K5" s="25"/>
      <c r="L5" s="23"/>
    </row>
    <row r="6" spans="1:12" ht="18.75" customHeight="1" x14ac:dyDescent="0.4">
      <c r="A6" s="25"/>
      <c r="B6" s="311" t="s">
        <v>100</v>
      </c>
      <c r="C6" s="312"/>
      <c r="D6" s="142"/>
      <c r="E6" s="243" t="str">
        <f>IF(OR(AND($D$6="",$D$7=""),$D$6="",$D$7=""),"※「２　一覧表」を入力する前に感染発生日と終息日を入力してください。","")</f>
        <v>※「２　一覧表」を入力する前に感染発生日と終息日を入力してください。</v>
      </c>
      <c r="F6" s="244"/>
      <c r="G6" s="116"/>
      <c r="H6" s="25"/>
      <c r="I6" s="25"/>
      <c r="J6" s="25"/>
      <c r="K6" s="25"/>
      <c r="L6" s="23"/>
    </row>
    <row r="7" spans="1:12" ht="19.5" thickBot="1" x14ac:dyDescent="0.45">
      <c r="A7" s="25"/>
      <c r="B7" s="313" t="s">
        <v>4</v>
      </c>
      <c r="C7" s="314"/>
      <c r="D7" s="143"/>
      <c r="E7" s="243"/>
      <c r="F7" s="244"/>
      <c r="G7" s="116"/>
      <c r="H7" s="25"/>
      <c r="I7" s="25"/>
      <c r="J7" s="25"/>
      <c r="K7" s="25"/>
      <c r="L7" s="23"/>
    </row>
    <row r="8" spans="1:12" x14ac:dyDescent="0.4">
      <c r="A8" s="23"/>
      <c r="D8" s="51"/>
      <c r="H8" s="39"/>
      <c r="I8" s="23"/>
      <c r="L8" s="23"/>
    </row>
    <row r="9" spans="1:12" ht="20.25" thickBot="1" x14ac:dyDescent="0.45">
      <c r="A9" s="23"/>
      <c r="B9" s="75" t="s">
        <v>115</v>
      </c>
      <c r="D9" s="51"/>
      <c r="H9" s="39"/>
      <c r="I9" s="23"/>
      <c r="L9" s="23"/>
    </row>
    <row r="10" spans="1:12" ht="19.5" thickBot="1" x14ac:dyDescent="0.45">
      <c r="A10" s="23"/>
      <c r="B10" s="229" t="s">
        <v>85</v>
      </c>
      <c r="C10" s="230"/>
      <c r="D10" s="230"/>
      <c r="E10" s="231"/>
      <c r="F10" s="70"/>
      <c r="G10" s="70"/>
      <c r="I10" s="23"/>
      <c r="J10" s="51"/>
      <c r="L10" s="23"/>
    </row>
    <row r="11" spans="1:12" x14ac:dyDescent="0.4">
      <c r="A11" s="23"/>
      <c r="B11" s="315"/>
      <c r="C11" s="232" t="s">
        <v>84</v>
      </c>
      <c r="D11" s="233"/>
      <c r="E11" s="234"/>
      <c r="F11" s="40"/>
      <c r="G11" s="40"/>
      <c r="I11" s="23"/>
      <c r="J11" s="51"/>
      <c r="L11" s="23"/>
    </row>
    <row r="12" spans="1:12" x14ac:dyDescent="0.4">
      <c r="A12" s="23"/>
      <c r="B12" s="316"/>
      <c r="C12" s="225" t="s">
        <v>97</v>
      </c>
      <c r="D12" s="177" t="s">
        <v>98</v>
      </c>
      <c r="E12" s="227"/>
      <c r="F12" s="73"/>
      <c r="G12" s="73"/>
      <c r="I12" s="23"/>
      <c r="J12" s="51"/>
      <c r="L12" s="23"/>
    </row>
    <row r="13" spans="1:12" x14ac:dyDescent="0.4">
      <c r="A13" s="23"/>
      <c r="B13" s="317"/>
      <c r="C13" s="235" t="s">
        <v>112</v>
      </c>
      <c r="D13" s="236"/>
      <c r="E13" s="237"/>
      <c r="F13" s="40"/>
      <c r="G13" s="40"/>
      <c r="I13" s="23"/>
      <c r="J13" s="51"/>
      <c r="L13" s="23"/>
    </row>
    <row r="14" spans="1:12" ht="19.5" thickBot="1" x14ac:dyDescent="0.45">
      <c r="A14" s="23"/>
      <c r="B14" s="318"/>
      <c r="C14" s="319" t="s">
        <v>96</v>
      </c>
      <c r="D14" s="320"/>
      <c r="E14" s="122"/>
      <c r="F14" s="69"/>
      <c r="G14" s="69"/>
      <c r="I14" s="23"/>
      <c r="J14" s="51"/>
      <c r="L14" s="23"/>
    </row>
    <row r="15" spans="1:12" x14ac:dyDescent="0.4">
      <c r="A15" s="23"/>
      <c r="D15" s="51"/>
      <c r="H15" s="39"/>
      <c r="I15" s="23"/>
      <c r="L15" s="23"/>
    </row>
    <row r="16" spans="1:12" ht="19.5" x14ac:dyDescent="0.4">
      <c r="A16" s="23"/>
      <c r="B16" s="75" t="s">
        <v>116</v>
      </c>
      <c r="D16" s="51"/>
      <c r="H16" s="39"/>
      <c r="I16" s="23"/>
      <c r="L16" s="23"/>
    </row>
    <row r="17" spans="1:13" ht="19.5" x14ac:dyDescent="0.4">
      <c r="A17" s="23"/>
      <c r="B17" s="20" t="s">
        <v>105</v>
      </c>
      <c r="I17" s="39"/>
      <c r="L17" s="23"/>
      <c r="M17" s="23"/>
    </row>
    <row r="18" spans="1:13" ht="36.75" x14ac:dyDescent="0.4">
      <c r="A18" s="7"/>
      <c r="B18" s="4" t="s">
        <v>5</v>
      </c>
      <c r="C18" s="4" t="s">
        <v>6</v>
      </c>
      <c r="D18" s="5" t="s">
        <v>7</v>
      </c>
      <c r="E18" s="113" t="s">
        <v>20</v>
      </c>
      <c r="F18" s="4" t="s">
        <v>21</v>
      </c>
      <c r="G18" s="157" t="s">
        <v>10</v>
      </c>
      <c r="H18" s="158" t="s">
        <v>19</v>
      </c>
      <c r="I18" s="4" t="s">
        <v>11</v>
      </c>
      <c r="J18" s="6" t="s">
        <v>12</v>
      </c>
      <c r="K18" s="6" t="s">
        <v>13</v>
      </c>
      <c r="L18" s="23"/>
    </row>
    <row r="19" spans="1:13" x14ac:dyDescent="0.4">
      <c r="A19" s="41" t="str">
        <f>IF(COUNTIF(D19:D118,D19)=1,ROW(),"")</f>
        <v/>
      </c>
      <c r="B19" s="42"/>
      <c r="C19" s="42"/>
      <c r="D19" s="67"/>
      <c r="E19" s="219"/>
      <c r="F19" s="45"/>
      <c r="G19" s="65"/>
      <c r="H19" s="66"/>
      <c r="I19" s="77"/>
      <c r="J19" s="67"/>
      <c r="K19" s="45"/>
      <c r="L19" s="23"/>
    </row>
    <row r="20" spans="1:13" x14ac:dyDescent="0.4">
      <c r="A20" s="41" t="str">
        <f t="shared" ref="A20:A83" si="0">IF(COUNTIF(D20:D119,D20)=1,ROW(),"")</f>
        <v/>
      </c>
      <c r="B20" s="42"/>
      <c r="C20" s="42"/>
      <c r="D20" s="67"/>
      <c r="E20" s="219"/>
      <c r="F20" s="45"/>
      <c r="G20" s="65"/>
      <c r="H20" s="66"/>
      <c r="I20" s="77"/>
      <c r="J20" s="67"/>
      <c r="K20" s="45"/>
      <c r="L20" s="23"/>
    </row>
    <row r="21" spans="1:13" x14ac:dyDescent="0.4">
      <c r="A21" s="41" t="str">
        <f t="shared" si="0"/>
        <v/>
      </c>
      <c r="B21" s="42"/>
      <c r="C21" s="42"/>
      <c r="D21" s="67"/>
      <c r="E21" s="219"/>
      <c r="F21" s="45"/>
      <c r="G21" s="65"/>
      <c r="H21" s="66"/>
      <c r="I21" s="77"/>
      <c r="J21" s="67"/>
      <c r="K21" s="45"/>
      <c r="L21" s="23"/>
    </row>
    <row r="22" spans="1:13" x14ac:dyDescent="0.4">
      <c r="A22" s="41" t="str">
        <f t="shared" si="0"/>
        <v/>
      </c>
      <c r="B22" s="42"/>
      <c r="C22" s="42"/>
      <c r="D22" s="67"/>
      <c r="E22" s="219"/>
      <c r="F22" s="45"/>
      <c r="G22" s="65"/>
      <c r="H22" s="66"/>
      <c r="I22" s="77"/>
      <c r="J22" s="67"/>
      <c r="K22" s="45"/>
      <c r="L22" s="23"/>
    </row>
    <row r="23" spans="1:13" x14ac:dyDescent="0.4">
      <c r="A23" s="41" t="str">
        <f t="shared" si="0"/>
        <v/>
      </c>
      <c r="B23" s="42"/>
      <c r="C23" s="42"/>
      <c r="D23" s="67"/>
      <c r="E23" s="219"/>
      <c r="F23" s="45"/>
      <c r="G23" s="65"/>
      <c r="H23" s="66"/>
      <c r="I23" s="77"/>
      <c r="J23" s="67"/>
      <c r="K23" s="45"/>
      <c r="L23" s="23"/>
    </row>
    <row r="24" spans="1:13" x14ac:dyDescent="0.4">
      <c r="A24" s="41" t="str">
        <f t="shared" si="0"/>
        <v/>
      </c>
      <c r="B24" s="42"/>
      <c r="C24" s="42"/>
      <c r="D24" s="67"/>
      <c r="E24" s="219"/>
      <c r="F24" s="45"/>
      <c r="G24" s="65"/>
      <c r="H24" s="66"/>
      <c r="I24" s="77"/>
      <c r="J24" s="67"/>
      <c r="K24" s="45"/>
      <c r="L24" s="23"/>
    </row>
    <row r="25" spans="1:13" x14ac:dyDescent="0.4">
      <c r="A25" s="41" t="str">
        <f t="shared" si="0"/>
        <v/>
      </c>
      <c r="B25" s="42"/>
      <c r="C25" s="42"/>
      <c r="D25" s="67"/>
      <c r="E25" s="219"/>
      <c r="F25" s="45"/>
      <c r="G25" s="65"/>
      <c r="H25" s="66"/>
      <c r="I25" s="77"/>
      <c r="J25" s="67"/>
      <c r="K25" s="45"/>
      <c r="L25" s="23"/>
    </row>
    <row r="26" spans="1:13" x14ac:dyDescent="0.4">
      <c r="A26" s="41" t="str">
        <f t="shared" si="0"/>
        <v/>
      </c>
      <c r="B26" s="42"/>
      <c r="C26" s="42"/>
      <c r="D26" s="67"/>
      <c r="E26" s="219"/>
      <c r="F26" s="45"/>
      <c r="G26" s="65"/>
      <c r="H26" s="66"/>
      <c r="I26" s="77"/>
      <c r="J26" s="67"/>
      <c r="K26" s="45"/>
      <c r="L26" s="23"/>
    </row>
    <row r="27" spans="1:13" x14ac:dyDescent="0.4">
      <c r="A27" s="41" t="str">
        <f t="shared" si="0"/>
        <v/>
      </c>
      <c r="B27" s="42"/>
      <c r="C27" s="42"/>
      <c r="D27" s="67"/>
      <c r="E27" s="219"/>
      <c r="F27" s="45"/>
      <c r="G27" s="65"/>
      <c r="H27" s="66"/>
      <c r="I27" s="77"/>
      <c r="J27" s="67"/>
      <c r="K27" s="45"/>
      <c r="L27" s="23"/>
    </row>
    <row r="28" spans="1:13" x14ac:dyDescent="0.4">
      <c r="A28" s="41" t="str">
        <f t="shared" si="0"/>
        <v/>
      </c>
      <c r="B28" s="42"/>
      <c r="C28" s="42"/>
      <c r="D28" s="67"/>
      <c r="E28" s="219"/>
      <c r="F28" s="45"/>
      <c r="G28" s="65"/>
      <c r="H28" s="66"/>
      <c r="I28" s="77"/>
      <c r="J28" s="67"/>
      <c r="K28" s="45"/>
      <c r="L28" s="23"/>
    </row>
    <row r="29" spans="1:13" x14ac:dyDescent="0.4">
      <c r="A29" s="41" t="str">
        <f t="shared" si="0"/>
        <v/>
      </c>
      <c r="B29" s="42"/>
      <c r="C29" s="42"/>
      <c r="D29" s="67"/>
      <c r="E29" s="219"/>
      <c r="F29" s="45"/>
      <c r="G29" s="65"/>
      <c r="H29" s="66"/>
      <c r="I29" s="77"/>
      <c r="J29" s="67"/>
      <c r="K29" s="45"/>
      <c r="L29" s="23"/>
    </row>
    <row r="30" spans="1:13" x14ac:dyDescent="0.4">
      <c r="A30" s="41" t="str">
        <f t="shared" si="0"/>
        <v/>
      </c>
      <c r="B30" s="42"/>
      <c r="C30" s="42"/>
      <c r="D30" s="67"/>
      <c r="E30" s="219"/>
      <c r="F30" s="45"/>
      <c r="G30" s="65"/>
      <c r="H30" s="66"/>
      <c r="I30" s="77"/>
      <c r="J30" s="67"/>
      <c r="K30" s="45"/>
      <c r="L30" s="23"/>
    </row>
    <row r="31" spans="1:13" x14ac:dyDescent="0.4">
      <c r="A31" s="41" t="str">
        <f t="shared" si="0"/>
        <v/>
      </c>
      <c r="B31" s="42"/>
      <c r="C31" s="42"/>
      <c r="D31" s="67"/>
      <c r="E31" s="219"/>
      <c r="F31" s="45"/>
      <c r="G31" s="65"/>
      <c r="H31" s="66"/>
      <c r="I31" s="77"/>
      <c r="J31" s="67"/>
      <c r="K31" s="45"/>
      <c r="L31" s="23"/>
    </row>
    <row r="32" spans="1:13" x14ac:dyDescent="0.4">
      <c r="A32" s="41" t="str">
        <f t="shared" si="0"/>
        <v/>
      </c>
      <c r="B32" s="42"/>
      <c r="C32" s="42"/>
      <c r="D32" s="67"/>
      <c r="E32" s="219"/>
      <c r="F32" s="45"/>
      <c r="G32" s="65"/>
      <c r="H32" s="66"/>
      <c r="I32" s="77"/>
      <c r="J32" s="67"/>
      <c r="K32" s="45"/>
      <c r="L32" s="23"/>
    </row>
    <row r="33" spans="1:12" x14ac:dyDescent="0.4">
      <c r="A33" s="41" t="str">
        <f t="shared" si="0"/>
        <v/>
      </c>
      <c r="B33" s="42"/>
      <c r="C33" s="42"/>
      <c r="D33" s="67"/>
      <c r="E33" s="219"/>
      <c r="F33" s="45"/>
      <c r="G33" s="65"/>
      <c r="H33" s="66"/>
      <c r="I33" s="77"/>
      <c r="J33" s="67"/>
      <c r="K33" s="45"/>
      <c r="L33" s="23"/>
    </row>
    <row r="34" spans="1:12" x14ac:dyDescent="0.4">
      <c r="A34" s="41" t="str">
        <f t="shared" si="0"/>
        <v/>
      </c>
      <c r="B34" s="42"/>
      <c r="C34" s="42"/>
      <c r="D34" s="67"/>
      <c r="E34" s="219"/>
      <c r="F34" s="45"/>
      <c r="G34" s="65"/>
      <c r="H34" s="66"/>
      <c r="I34" s="77"/>
      <c r="J34" s="67"/>
      <c r="K34" s="45"/>
      <c r="L34" s="23"/>
    </row>
    <row r="35" spans="1:12" x14ac:dyDescent="0.4">
      <c r="A35" s="41" t="str">
        <f t="shared" si="0"/>
        <v/>
      </c>
      <c r="B35" s="42"/>
      <c r="C35" s="42"/>
      <c r="D35" s="67"/>
      <c r="E35" s="219"/>
      <c r="F35" s="45"/>
      <c r="G35" s="65"/>
      <c r="H35" s="66"/>
      <c r="I35" s="77"/>
      <c r="J35" s="67"/>
      <c r="K35" s="45"/>
      <c r="L35" s="23"/>
    </row>
    <row r="36" spans="1:12" x14ac:dyDescent="0.4">
      <c r="A36" s="41" t="str">
        <f t="shared" si="0"/>
        <v/>
      </c>
      <c r="B36" s="42"/>
      <c r="C36" s="42"/>
      <c r="D36" s="67"/>
      <c r="E36" s="219"/>
      <c r="F36" s="45"/>
      <c r="G36" s="65"/>
      <c r="H36" s="66"/>
      <c r="I36" s="77"/>
      <c r="J36" s="67"/>
      <c r="K36" s="45"/>
      <c r="L36" s="23"/>
    </row>
    <row r="37" spans="1:12" x14ac:dyDescent="0.4">
      <c r="A37" s="41" t="str">
        <f t="shared" si="0"/>
        <v/>
      </c>
      <c r="B37" s="42"/>
      <c r="C37" s="42"/>
      <c r="D37" s="67"/>
      <c r="E37" s="219"/>
      <c r="F37" s="45"/>
      <c r="G37" s="65"/>
      <c r="H37" s="66"/>
      <c r="I37" s="77"/>
      <c r="J37" s="67"/>
      <c r="K37" s="45"/>
      <c r="L37" s="23"/>
    </row>
    <row r="38" spans="1:12" x14ac:dyDescent="0.4">
      <c r="A38" s="41" t="str">
        <f t="shared" si="0"/>
        <v/>
      </c>
      <c r="B38" s="42"/>
      <c r="C38" s="42"/>
      <c r="D38" s="67"/>
      <c r="E38" s="219"/>
      <c r="F38" s="45"/>
      <c r="G38" s="65"/>
      <c r="H38" s="66"/>
      <c r="I38" s="77"/>
      <c r="J38" s="67"/>
      <c r="K38" s="45"/>
      <c r="L38" s="23"/>
    </row>
    <row r="39" spans="1:12" x14ac:dyDescent="0.4">
      <c r="A39" s="41" t="str">
        <f t="shared" si="0"/>
        <v/>
      </c>
      <c r="B39" s="42"/>
      <c r="C39" s="42"/>
      <c r="D39" s="67"/>
      <c r="E39" s="219"/>
      <c r="F39" s="45"/>
      <c r="G39" s="65"/>
      <c r="H39" s="66"/>
      <c r="I39" s="77"/>
      <c r="J39" s="67"/>
      <c r="K39" s="45"/>
      <c r="L39" s="23"/>
    </row>
    <row r="40" spans="1:12" x14ac:dyDescent="0.4">
      <c r="A40" s="41" t="str">
        <f t="shared" si="0"/>
        <v/>
      </c>
      <c r="B40" s="42"/>
      <c r="C40" s="42"/>
      <c r="D40" s="67"/>
      <c r="E40" s="219"/>
      <c r="F40" s="45"/>
      <c r="G40" s="65"/>
      <c r="H40" s="66"/>
      <c r="I40" s="77"/>
      <c r="J40" s="67"/>
      <c r="K40" s="45"/>
      <c r="L40" s="23"/>
    </row>
    <row r="41" spans="1:12" x14ac:dyDescent="0.4">
      <c r="A41" s="41" t="str">
        <f t="shared" si="0"/>
        <v/>
      </c>
      <c r="B41" s="42"/>
      <c r="C41" s="42"/>
      <c r="D41" s="67"/>
      <c r="E41" s="219"/>
      <c r="F41" s="45"/>
      <c r="G41" s="65"/>
      <c r="H41" s="66"/>
      <c r="I41" s="77"/>
      <c r="J41" s="67"/>
      <c r="K41" s="45"/>
      <c r="L41" s="23"/>
    </row>
    <row r="42" spans="1:12" x14ac:dyDescent="0.4">
      <c r="A42" s="41" t="str">
        <f t="shared" si="0"/>
        <v/>
      </c>
      <c r="B42" s="42"/>
      <c r="C42" s="42"/>
      <c r="D42" s="67"/>
      <c r="E42" s="219"/>
      <c r="F42" s="45"/>
      <c r="G42" s="65"/>
      <c r="H42" s="66"/>
      <c r="I42" s="77"/>
      <c r="J42" s="67"/>
      <c r="K42" s="45"/>
      <c r="L42" s="23"/>
    </row>
    <row r="43" spans="1:12" x14ac:dyDescent="0.4">
      <c r="A43" s="41" t="str">
        <f t="shared" si="0"/>
        <v/>
      </c>
      <c r="B43" s="42"/>
      <c r="C43" s="42"/>
      <c r="D43" s="67"/>
      <c r="E43" s="219"/>
      <c r="F43" s="45"/>
      <c r="G43" s="65"/>
      <c r="H43" s="66"/>
      <c r="I43" s="77"/>
      <c r="J43" s="67"/>
      <c r="K43" s="45"/>
      <c r="L43" s="23"/>
    </row>
    <row r="44" spans="1:12" x14ac:dyDescent="0.4">
      <c r="A44" s="41" t="str">
        <f t="shared" si="0"/>
        <v/>
      </c>
      <c r="B44" s="42"/>
      <c r="C44" s="42"/>
      <c r="D44" s="67"/>
      <c r="E44" s="219"/>
      <c r="F44" s="45"/>
      <c r="G44" s="65"/>
      <c r="H44" s="66"/>
      <c r="I44" s="77"/>
      <c r="J44" s="67"/>
      <c r="K44" s="45"/>
      <c r="L44" s="23"/>
    </row>
    <row r="45" spans="1:12" x14ac:dyDescent="0.4">
      <c r="A45" s="41" t="str">
        <f t="shared" si="0"/>
        <v/>
      </c>
      <c r="B45" s="42"/>
      <c r="C45" s="42"/>
      <c r="D45" s="67"/>
      <c r="E45" s="219"/>
      <c r="F45" s="45"/>
      <c r="G45" s="65"/>
      <c r="H45" s="66"/>
      <c r="I45" s="77"/>
      <c r="J45" s="67"/>
      <c r="K45" s="45"/>
      <c r="L45" s="23"/>
    </row>
    <row r="46" spans="1:12" x14ac:dyDescent="0.4">
      <c r="A46" s="41" t="str">
        <f t="shared" si="0"/>
        <v/>
      </c>
      <c r="B46" s="42"/>
      <c r="C46" s="42"/>
      <c r="D46" s="67"/>
      <c r="E46" s="219"/>
      <c r="F46" s="45"/>
      <c r="G46" s="65"/>
      <c r="H46" s="66"/>
      <c r="I46" s="77"/>
      <c r="J46" s="67"/>
      <c r="K46" s="45"/>
      <c r="L46" s="23"/>
    </row>
    <row r="47" spans="1:12" x14ac:dyDescent="0.4">
      <c r="A47" s="41" t="str">
        <f t="shared" si="0"/>
        <v/>
      </c>
      <c r="B47" s="42"/>
      <c r="C47" s="42"/>
      <c r="D47" s="67"/>
      <c r="E47" s="219"/>
      <c r="F47" s="45"/>
      <c r="G47" s="65"/>
      <c r="H47" s="66"/>
      <c r="I47" s="77"/>
      <c r="J47" s="67"/>
      <c r="K47" s="45"/>
      <c r="L47" s="23"/>
    </row>
    <row r="48" spans="1:12" x14ac:dyDescent="0.4">
      <c r="A48" s="41" t="str">
        <f t="shared" si="0"/>
        <v/>
      </c>
      <c r="B48" s="42"/>
      <c r="C48" s="42"/>
      <c r="D48" s="67"/>
      <c r="E48" s="219"/>
      <c r="F48" s="45"/>
      <c r="G48" s="65"/>
      <c r="H48" s="66"/>
      <c r="I48" s="77"/>
      <c r="J48" s="67"/>
      <c r="K48" s="45"/>
      <c r="L48" s="23"/>
    </row>
    <row r="49" spans="1:12" x14ac:dyDescent="0.4">
      <c r="A49" s="41" t="str">
        <f t="shared" si="0"/>
        <v/>
      </c>
      <c r="B49" s="42"/>
      <c r="C49" s="42"/>
      <c r="D49" s="67"/>
      <c r="E49" s="219"/>
      <c r="F49" s="45"/>
      <c r="G49" s="68"/>
      <c r="H49" s="66"/>
      <c r="I49" s="77"/>
      <c r="J49" s="67"/>
      <c r="K49" s="45"/>
      <c r="L49" s="23"/>
    </row>
    <row r="50" spans="1:12" x14ac:dyDescent="0.4">
      <c r="A50" s="41" t="str">
        <f t="shared" si="0"/>
        <v/>
      </c>
      <c r="B50" s="42"/>
      <c r="C50" s="42"/>
      <c r="D50" s="67"/>
      <c r="E50" s="219"/>
      <c r="F50" s="45"/>
      <c r="G50" s="68"/>
      <c r="H50" s="66"/>
      <c r="I50" s="77"/>
      <c r="J50" s="67"/>
      <c r="K50" s="45"/>
      <c r="L50" s="23"/>
    </row>
    <row r="51" spans="1:12" x14ac:dyDescent="0.4">
      <c r="A51" s="41" t="str">
        <f t="shared" si="0"/>
        <v/>
      </c>
      <c r="B51" s="42"/>
      <c r="C51" s="42"/>
      <c r="D51" s="67"/>
      <c r="E51" s="219"/>
      <c r="F51" s="45"/>
      <c r="G51" s="68"/>
      <c r="H51" s="66"/>
      <c r="I51" s="77"/>
      <c r="J51" s="67"/>
      <c r="K51" s="45"/>
      <c r="L51" s="23"/>
    </row>
    <row r="52" spans="1:12" x14ac:dyDescent="0.4">
      <c r="A52" s="41" t="str">
        <f t="shared" si="0"/>
        <v/>
      </c>
      <c r="B52" s="42"/>
      <c r="C52" s="42"/>
      <c r="D52" s="67"/>
      <c r="E52" s="219"/>
      <c r="F52" s="45"/>
      <c r="G52" s="68"/>
      <c r="H52" s="66"/>
      <c r="I52" s="77"/>
      <c r="J52" s="67"/>
      <c r="K52" s="45"/>
      <c r="L52" s="23"/>
    </row>
    <row r="53" spans="1:12" x14ac:dyDescent="0.4">
      <c r="A53" s="41" t="str">
        <f t="shared" si="0"/>
        <v/>
      </c>
      <c r="B53" s="42"/>
      <c r="C53" s="42"/>
      <c r="D53" s="67"/>
      <c r="E53" s="219"/>
      <c r="F53" s="45"/>
      <c r="G53" s="68"/>
      <c r="H53" s="66"/>
      <c r="I53" s="77"/>
      <c r="J53" s="67"/>
      <c r="K53" s="45"/>
      <c r="L53" s="23"/>
    </row>
    <row r="54" spans="1:12" x14ac:dyDescent="0.4">
      <c r="A54" s="41" t="str">
        <f t="shared" si="0"/>
        <v/>
      </c>
      <c r="B54" s="42"/>
      <c r="C54" s="42"/>
      <c r="D54" s="67"/>
      <c r="E54" s="219"/>
      <c r="F54" s="45"/>
      <c r="G54" s="68"/>
      <c r="H54" s="66"/>
      <c r="I54" s="77"/>
      <c r="J54" s="67"/>
      <c r="K54" s="45"/>
      <c r="L54" s="23"/>
    </row>
    <row r="55" spans="1:12" x14ac:dyDescent="0.4">
      <c r="A55" s="41" t="str">
        <f t="shared" si="0"/>
        <v/>
      </c>
      <c r="B55" s="42"/>
      <c r="C55" s="42"/>
      <c r="D55" s="67"/>
      <c r="E55" s="219"/>
      <c r="F55" s="45"/>
      <c r="G55" s="68"/>
      <c r="H55" s="66"/>
      <c r="I55" s="77"/>
      <c r="J55" s="67"/>
      <c r="K55" s="45"/>
      <c r="L55" s="23"/>
    </row>
    <row r="56" spans="1:12" x14ac:dyDescent="0.4">
      <c r="A56" s="41" t="str">
        <f t="shared" si="0"/>
        <v/>
      </c>
      <c r="B56" s="42"/>
      <c r="C56" s="42"/>
      <c r="D56" s="67"/>
      <c r="E56" s="219"/>
      <c r="F56" s="45"/>
      <c r="G56" s="68"/>
      <c r="H56" s="66"/>
      <c r="I56" s="77"/>
      <c r="J56" s="67"/>
      <c r="K56" s="45"/>
      <c r="L56" s="23"/>
    </row>
    <row r="57" spans="1:12" x14ac:dyDescent="0.4">
      <c r="A57" s="41" t="str">
        <f t="shared" si="0"/>
        <v/>
      </c>
      <c r="B57" s="42"/>
      <c r="C57" s="42"/>
      <c r="D57" s="67"/>
      <c r="E57" s="219"/>
      <c r="F57" s="45"/>
      <c r="G57" s="68"/>
      <c r="H57" s="66"/>
      <c r="I57" s="77"/>
      <c r="J57" s="67"/>
      <c r="K57" s="45"/>
      <c r="L57" s="23"/>
    </row>
    <row r="58" spans="1:12" x14ac:dyDescent="0.4">
      <c r="A58" s="41" t="str">
        <f t="shared" si="0"/>
        <v/>
      </c>
      <c r="B58" s="42"/>
      <c r="C58" s="42"/>
      <c r="D58" s="67"/>
      <c r="E58" s="219"/>
      <c r="F58" s="45"/>
      <c r="G58" s="68"/>
      <c r="H58" s="66"/>
      <c r="I58" s="77"/>
      <c r="J58" s="67"/>
      <c r="K58" s="45"/>
      <c r="L58" s="23"/>
    </row>
    <row r="59" spans="1:12" x14ac:dyDescent="0.4">
      <c r="A59" s="41" t="str">
        <f t="shared" si="0"/>
        <v/>
      </c>
      <c r="B59" s="42"/>
      <c r="C59" s="42"/>
      <c r="D59" s="67"/>
      <c r="E59" s="219"/>
      <c r="F59" s="45"/>
      <c r="G59" s="68"/>
      <c r="H59" s="66"/>
      <c r="I59" s="77"/>
      <c r="J59" s="67"/>
      <c r="K59" s="45"/>
      <c r="L59" s="23"/>
    </row>
    <row r="60" spans="1:12" x14ac:dyDescent="0.4">
      <c r="A60" s="41" t="str">
        <f t="shared" si="0"/>
        <v/>
      </c>
      <c r="B60" s="42"/>
      <c r="C60" s="42"/>
      <c r="D60" s="67"/>
      <c r="E60" s="219"/>
      <c r="F60" s="45"/>
      <c r="G60" s="68"/>
      <c r="H60" s="66"/>
      <c r="I60" s="77"/>
      <c r="J60" s="67"/>
      <c r="K60" s="45"/>
    </row>
    <row r="61" spans="1:12" x14ac:dyDescent="0.4">
      <c r="A61" s="41" t="str">
        <f t="shared" si="0"/>
        <v/>
      </c>
      <c r="B61" s="42"/>
      <c r="C61" s="42"/>
      <c r="D61" s="67"/>
      <c r="E61" s="219"/>
      <c r="F61" s="45"/>
      <c r="G61" s="68"/>
      <c r="H61" s="66"/>
      <c r="I61" s="77"/>
      <c r="J61" s="67"/>
      <c r="K61" s="45"/>
    </row>
    <row r="62" spans="1:12" x14ac:dyDescent="0.4">
      <c r="A62" s="41" t="str">
        <f t="shared" si="0"/>
        <v/>
      </c>
      <c r="B62" s="42"/>
      <c r="C62" s="42"/>
      <c r="D62" s="67"/>
      <c r="E62" s="219"/>
      <c r="F62" s="45"/>
      <c r="G62" s="68"/>
      <c r="H62" s="66"/>
      <c r="I62" s="77"/>
      <c r="J62" s="67"/>
      <c r="K62" s="45"/>
    </row>
    <row r="63" spans="1:12" x14ac:dyDescent="0.4">
      <c r="A63" s="41" t="str">
        <f t="shared" si="0"/>
        <v/>
      </c>
      <c r="B63" s="42"/>
      <c r="C63" s="42"/>
      <c r="D63" s="67"/>
      <c r="E63" s="219"/>
      <c r="F63" s="45"/>
      <c r="G63" s="68"/>
      <c r="H63" s="66"/>
      <c r="I63" s="77"/>
      <c r="J63" s="67"/>
      <c r="K63" s="45"/>
    </row>
    <row r="64" spans="1:12" x14ac:dyDescent="0.4">
      <c r="A64" s="41" t="str">
        <f t="shared" si="0"/>
        <v/>
      </c>
      <c r="B64" s="42"/>
      <c r="C64" s="42"/>
      <c r="D64" s="67"/>
      <c r="E64" s="219"/>
      <c r="F64" s="45"/>
      <c r="G64" s="68"/>
      <c r="H64" s="66"/>
      <c r="I64" s="77"/>
      <c r="J64" s="67"/>
      <c r="K64" s="45"/>
    </row>
    <row r="65" spans="1:11" x14ac:dyDescent="0.4">
      <c r="A65" s="41" t="str">
        <f t="shared" si="0"/>
        <v/>
      </c>
      <c r="B65" s="42"/>
      <c r="C65" s="42"/>
      <c r="D65" s="67"/>
      <c r="E65" s="219"/>
      <c r="F65" s="45"/>
      <c r="G65" s="68"/>
      <c r="H65" s="66"/>
      <c r="I65" s="77"/>
      <c r="J65" s="67"/>
      <c r="K65" s="45"/>
    </row>
    <row r="66" spans="1:11" x14ac:dyDescent="0.4">
      <c r="A66" s="41" t="str">
        <f t="shared" si="0"/>
        <v/>
      </c>
      <c r="B66" s="42"/>
      <c r="C66" s="42"/>
      <c r="D66" s="67"/>
      <c r="E66" s="219"/>
      <c r="F66" s="45"/>
      <c r="G66" s="68"/>
      <c r="H66" s="66"/>
      <c r="I66" s="77"/>
      <c r="J66" s="67"/>
      <c r="K66" s="45"/>
    </row>
    <row r="67" spans="1:11" x14ac:dyDescent="0.4">
      <c r="A67" s="41" t="str">
        <f t="shared" si="0"/>
        <v/>
      </c>
      <c r="B67" s="42"/>
      <c r="C67" s="42"/>
      <c r="D67" s="67"/>
      <c r="E67" s="219"/>
      <c r="F67" s="45"/>
      <c r="G67" s="68"/>
      <c r="H67" s="66"/>
      <c r="I67" s="77"/>
      <c r="J67" s="67"/>
      <c r="K67" s="45"/>
    </row>
    <row r="68" spans="1:11" x14ac:dyDescent="0.4">
      <c r="A68" s="41" t="str">
        <f t="shared" si="0"/>
        <v/>
      </c>
      <c r="B68" s="42"/>
      <c r="C68" s="42"/>
      <c r="D68" s="67"/>
      <c r="E68" s="219"/>
      <c r="F68" s="45"/>
      <c r="G68" s="68"/>
      <c r="H68" s="66"/>
      <c r="I68" s="77"/>
      <c r="J68" s="67"/>
      <c r="K68" s="45"/>
    </row>
    <row r="69" spans="1:11" x14ac:dyDescent="0.4">
      <c r="A69" s="41" t="str">
        <f t="shared" si="0"/>
        <v/>
      </c>
      <c r="B69" s="42"/>
      <c r="C69" s="42"/>
      <c r="D69" s="67"/>
      <c r="E69" s="219"/>
      <c r="F69" s="45"/>
      <c r="G69" s="68"/>
      <c r="H69" s="66"/>
      <c r="I69" s="77"/>
      <c r="J69" s="67"/>
      <c r="K69" s="45"/>
    </row>
    <row r="70" spans="1:11" x14ac:dyDescent="0.4">
      <c r="A70" s="41" t="str">
        <f t="shared" si="0"/>
        <v/>
      </c>
      <c r="B70" s="42"/>
      <c r="C70" s="42"/>
      <c r="D70" s="67"/>
      <c r="E70" s="219"/>
      <c r="F70" s="45"/>
      <c r="G70" s="68"/>
      <c r="H70" s="66"/>
      <c r="I70" s="77"/>
      <c r="J70" s="67"/>
      <c r="K70" s="45"/>
    </row>
    <row r="71" spans="1:11" x14ac:dyDescent="0.4">
      <c r="A71" s="41" t="str">
        <f t="shared" si="0"/>
        <v/>
      </c>
      <c r="B71" s="42"/>
      <c r="C71" s="42"/>
      <c r="D71" s="67"/>
      <c r="E71" s="219"/>
      <c r="F71" s="45"/>
      <c r="G71" s="68"/>
      <c r="H71" s="66"/>
      <c r="I71" s="77"/>
      <c r="J71" s="67"/>
      <c r="K71" s="45"/>
    </row>
    <row r="72" spans="1:11" x14ac:dyDescent="0.4">
      <c r="A72" s="41" t="str">
        <f t="shared" si="0"/>
        <v/>
      </c>
      <c r="B72" s="42"/>
      <c r="C72" s="42"/>
      <c r="D72" s="67"/>
      <c r="E72" s="219"/>
      <c r="F72" s="45"/>
      <c r="G72" s="68"/>
      <c r="H72" s="66"/>
      <c r="I72" s="77"/>
      <c r="J72" s="67"/>
      <c r="K72" s="45"/>
    </row>
    <row r="73" spans="1:11" x14ac:dyDescent="0.4">
      <c r="A73" s="41" t="str">
        <f t="shared" si="0"/>
        <v/>
      </c>
      <c r="B73" s="42"/>
      <c r="C73" s="42"/>
      <c r="D73" s="67"/>
      <c r="E73" s="219"/>
      <c r="F73" s="45"/>
      <c r="G73" s="68"/>
      <c r="H73" s="66"/>
      <c r="I73" s="77"/>
      <c r="J73" s="67"/>
      <c r="K73" s="45"/>
    </row>
    <row r="74" spans="1:11" x14ac:dyDescent="0.4">
      <c r="A74" s="41" t="str">
        <f t="shared" si="0"/>
        <v/>
      </c>
      <c r="B74" s="42"/>
      <c r="C74" s="42"/>
      <c r="D74" s="67"/>
      <c r="E74" s="219"/>
      <c r="F74" s="45"/>
      <c r="G74" s="68"/>
      <c r="H74" s="66"/>
      <c r="I74" s="77"/>
      <c r="J74" s="67"/>
      <c r="K74" s="45"/>
    </row>
    <row r="75" spans="1:11" x14ac:dyDescent="0.4">
      <c r="A75" s="41" t="str">
        <f t="shared" si="0"/>
        <v/>
      </c>
      <c r="B75" s="42"/>
      <c r="C75" s="42"/>
      <c r="D75" s="67"/>
      <c r="E75" s="219"/>
      <c r="F75" s="45"/>
      <c r="G75" s="68"/>
      <c r="H75" s="66"/>
      <c r="I75" s="77"/>
      <c r="J75" s="67"/>
      <c r="K75" s="45"/>
    </row>
    <row r="76" spans="1:11" x14ac:dyDescent="0.4">
      <c r="A76" s="41" t="str">
        <f t="shared" si="0"/>
        <v/>
      </c>
      <c r="B76" s="42"/>
      <c r="C76" s="42"/>
      <c r="D76" s="67"/>
      <c r="E76" s="219"/>
      <c r="F76" s="45"/>
      <c r="G76" s="68"/>
      <c r="H76" s="66"/>
      <c r="I76" s="77"/>
      <c r="J76" s="67"/>
      <c r="K76" s="45"/>
    </row>
    <row r="77" spans="1:11" x14ac:dyDescent="0.4">
      <c r="A77" s="41" t="str">
        <f t="shared" si="0"/>
        <v/>
      </c>
      <c r="B77" s="42"/>
      <c r="C77" s="42"/>
      <c r="D77" s="67"/>
      <c r="E77" s="219"/>
      <c r="F77" s="45"/>
      <c r="G77" s="68"/>
      <c r="H77" s="66"/>
      <c r="I77" s="77"/>
      <c r="J77" s="67"/>
      <c r="K77" s="45"/>
    </row>
    <row r="78" spans="1:11" x14ac:dyDescent="0.4">
      <c r="A78" s="41" t="str">
        <f t="shared" si="0"/>
        <v/>
      </c>
      <c r="B78" s="42"/>
      <c r="C78" s="42"/>
      <c r="D78" s="67"/>
      <c r="E78" s="219"/>
      <c r="F78" s="45"/>
      <c r="G78" s="68"/>
      <c r="H78" s="66"/>
      <c r="I78" s="77"/>
      <c r="J78" s="67"/>
      <c r="K78" s="45"/>
    </row>
    <row r="79" spans="1:11" x14ac:dyDescent="0.4">
      <c r="A79" s="41" t="str">
        <f t="shared" si="0"/>
        <v/>
      </c>
      <c r="B79" s="42"/>
      <c r="C79" s="42"/>
      <c r="D79" s="67"/>
      <c r="E79" s="219"/>
      <c r="F79" s="45"/>
      <c r="G79" s="68"/>
      <c r="H79" s="66"/>
      <c r="I79" s="77"/>
      <c r="J79" s="67"/>
      <c r="K79" s="45"/>
    </row>
    <row r="80" spans="1:11" x14ac:dyDescent="0.4">
      <c r="A80" s="41" t="str">
        <f t="shared" si="0"/>
        <v/>
      </c>
      <c r="B80" s="42"/>
      <c r="C80" s="42"/>
      <c r="D80" s="67"/>
      <c r="E80" s="219"/>
      <c r="F80" s="45"/>
      <c r="G80" s="68"/>
      <c r="H80" s="66"/>
      <c r="I80" s="77"/>
      <c r="J80" s="67"/>
      <c r="K80" s="45"/>
    </row>
    <row r="81" spans="1:11" x14ac:dyDescent="0.4">
      <c r="A81" s="41" t="str">
        <f t="shared" si="0"/>
        <v/>
      </c>
      <c r="B81" s="42"/>
      <c r="C81" s="42"/>
      <c r="D81" s="67"/>
      <c r="E81" s="219"/>
      <c r="F81" s="45"/>
      <c r="G81" s="68"/>
      <c r="H81" s="66"/>
      <c r="I81" s="77"/>
      <c r="J81" s="67"/>
      <c r="K81" s="45"/>
    </row>
    <row r="82" spans="1:11" x14ac:dyDescent="0.4">
      <c r="A82" s="41" t="str">
        <f t="shared" si="0"/>
        <v/>
      </c>
      <c r="B82" s="42"/>
      <c r="C82" s="42"/>
      <c r="D82" s="67"/>
      <c r="E82" s="219"/>
      <c r="F82" s="45"/>
      <c r="G82" s="68"/>
      <c r="H82" s="66"/>
      <c r="I82" s="77"/>
      <c r="J82" s="67"/>
      <c r="K82" s="45"/>
    </row>
    <row r="83" spans="1:11" x14ac:dyDescent="0.4">
      <c r="A83" s="41" t="str">
        <f t="shared" si="0"/>
        <v/>
      </c>
      <c r="B83" s="42"/>
      <c r="C83" s="42"/>
      <c r="D83" s="67"/>
      <c r="E83" s="219"/>
      <c r="F83" s="45"/>
      <c r="G83" s="68"/>
      <c r="H83" s="66"/>
      <c r="I83" s="77"/>
      <c r="J83" s="67"/>
      <c r="K83" s="45"/>
    </row>
    <row r="84" spans="1:11" x14ac:dyDescent="0.4">
      <c r="A84" s="41" t="str">
        <f t="shared" ref="A84:A118" si="1">IF(COUNTIF(D84:D183,D84)=1,ROW(),"")</f>
        <v/>
      </c>
      <c r="B84" s="42"/>
      <c r="C84" s="42"/>
      <c r="D84" s="67"/>
      <c r="E84" s="219"/>
      <c r="F84" s="45"/>
      <c r="G84" s="68"/>
      <c r="H84" s="66"/>
      <c r="I84" s="77"/>
      <c r="J84" s="67"/>
      <c r="K84" s="45"/>
    </row>
    <row r="85" spans="1:11" x14ac:dyDescent="0.4">
      <c r="A85" s="41" t="str">
        <f t="shared" si="1"/>
        <v/>
      </c>
      <c r="B85" s="42"/>
      <c r="C85" s="42"/>
      <c r="D85" s="67"/>
      <c r="E85" s="219"/>
      <c r="F85" s="45"/>
      <c r="G85" s="68"/>
      <c r="H85" s="66"/>
      <c r="I85" s="77"/>
      <c r="J85" s="67"/>
      <c r="K85" s="45"/>
    </row>
    <row r="86" spans="1:11" x14ac:dyDescent="0.4">
      <c r="A86" s="41" t="str">
        <f t="shared" si="1"/>
        <v/>
      </c>
      <c r="B86" s="42"/>
      <c r="C86" s="42"/>
      <c r="D86" s="67"/>
      <c r="E86" s="219"/>
      <c r="F86" s="45"/>
      <c r="G86" s="68"/>
      <c r="H86" s="66"/>
      <c r="I86" s="77"/>
      <c r="J86" s="67"/>
      <c r="K86" s="45"/>
    </row>
    <row r="87" spans="1:11" x14ac:dyDescent="0.4">
      <c r="A87" s="41" t="str">
        <f t="shared" si="1"/>
        <v/>
      </c>
      <c r="B87" s="42"/>
      <c r="C87" s="42"/>
      <c r="D87" s="67"/>
      <c r="E87" s="219"/>
      <c r="F87" s="45"/>
      <c r="G87" s="68"/>
      <c r="H87" s="66"/>
      <c r="I87" s="77"/>
      <c r="J87" s="67"/>
      <c r="K87" s="45"/>
    </row>
    <row r="88" spans="1:11" x14ac:dyDescent="0.4">
      <c r="A88" s="41" t="str">
        <f t="shared" si="1"/>
        <v/>
      </c>
      <c r="B88" s="42"/>
      <c r="C88" s="42"/>
      <c r="D88" s="67"/>
      <c r="E88" s="219"/>
      <c r="F88" s="45"/>
      <c r="G88" s="68"/>
      <c r="H88" s="66"/>
      <c r="I88" s="77"/>
      <c r="J88" s="67"/>
      <c r="K88" s="45"/>
    </row>
    <row r="89" spans="1:11" x14ac:dyDescent="0.4">
      <c r="A89" s="41" t="str">
        <f t="shared" si="1"/>
        <v/>
      </c>
      <c r="B89" s="42"/>
      <c r="C89" s="42"/>
      <c r="D89" s="67"/>
      <c r="E89" s="219"/>
      <c r="F89" s="45"/>
      <c r="G89" s="68"/>
      <c r="H89" s="66"/>
      <c r="I89" s="77"/>
      <c r="J89" s="67"/>
      <c r="K89" s="45"/>
    </row>
    <row r="90" spans="1:11" x14ac:dyDescent="0.4">
      <c r="A90" s="41" t="str">
        <f t="shared" si="1"/>
        <v/>
      </c>
      <c r="B90" s="42"/>
      <c r="C90" s="42"/>
      <c r="D90" s="67"/>
      <c r="E90" s="219"/>
      <c r="F90" s="45"/>
      <c r="G90" s="68"/>
      <c r="H90" s="66"/>
      <c r="I90" s="77"/>
      <c r="J90" s="67"/>
      <c r="K90" s="45"/>
    </row>
    <row r="91" spans="1:11" x14ac:dyDescent="0.4">
      <c r="A91" s="41" t="str">
        <f t="shared" si="1"/>
        <v/>
      </c>
      <c r="B91" s="42"/>
      <c r="C91" s="42"/>
      <c r="D91" s="67"/>
      <c r="E91" s="219"/>
      <c r="F91" s="45"/>
      <c r="G91" s="68"/>
      <c r="H91" s="66"/>
      <c r="I91" s="77"/>
      <c r="J91" s="67"/>
      <c r="K91" s="45"/>
    </row>
    <row r="92" spans="1:11" x14ac:dyDescent="0.4">
      <c r="A92" s="41" t="str">
        <f t="shared" si="1"/>
        <v/>
      </c>
      <c r="B92" s="42"/>
      <c r="C92" s="42"/>
      <c r="D92" s="67"/>
      <c r="E92" s="219"/>
      <c r="F92" s="45"/>
      <c r="G92" s="68"/>
      <c r="H92" s="66"/>
      <c r="I92" s="77"/>
      <c r="J92" s="67"/>
      <c r="K92" s="45"/>
    </row>
    <row r="93" spans="1:11" x14ac:dyDescent="0.4">
      <c r="A93" s="41" t="str">
        <f t="shared" si="1"/>
        <v/>
      </c>
      <c r="B93" s="42"/>
      <c r="C93" s="42"/>
      <c r="D93" s="67"/>
      <c r="E93" s="219"/>
      <c r="F93" s="45"/>
      <c r="G93" s="68"/>
      <c r="H93" s="66"/>
      <c r="I93" s="77"/>
      <c r="J93" s="67"/>
      <c r="K93" s="45"/>
    </row>
    <row r="94" spans="1:11" x14ac:dyDescent="0.4">
      <c r="A94" s="41" t="str">
        <f t="shared" si="1"/>
        <v/>
      </c>
      <c r="B94" s="42"/>
      <c r="C94" s="42"/>
      <c r="D94" s="67"/>
      <c r="E94" s="219"/>
      <c r="F94" s="45"/>
      <c r="G94" s="68"/>
      <c r="H94" s="66"/>
      <c r="I94" s="77"/>
      <c r="J94" s="67"/>
      <c r="K94" s="45"/>
    </row>
    <row r="95" spans="1:11" x14ac:dyDescent="0.4">
      <c r="A95" s="41" t="str">
        <f t="shared" si="1"/>
        <v/>
      </c>
      <c r="B95" s="42"/>
      <c r="C95" s="42"/>
      <c r="D95" s="67"/>
      <c r="E95" s="219"/>
      <c r="F95" s="45"/>
      <c r="G95" s="68"/>
      <c r="H95" s="66"/>
      <c r="I95" s="77"/>
      <c r="J95" s="67"/>
      <c r="K95" s="45"/>
    </row>
    <row r="96" spans="1:11" x14ac:dyDescent="0.4">
      <c r="A96" s="41" t="str">
        <f t="shared" si="1"/>
        <v/>
      </c>
      <c r="B96" s="42"/>
      <c r="C96" s="42"/>
      <c r="D96" s="67"/>
      <c r="E96" s="219"/>
      <c r="F96" s="45"/>
      <c r="G96" s="68"/>
      <c r="H96" s="66"/>
      <c r="I96" s="77"/>
      <c r="J96" s="67"/>
      <c r="K96" s="45"/>
    </row>
    <row r="97" spans="1:11" x14ac:dyDescent="0.4">
      <c r="A97" s="41" t="str">
        <f t="shared" si="1"/>
        <v/>
      </c>
      <c r="B97" s="42"/>
      <c r="C97" s="42"/>
      <c r="D97" s="67"/>
      <c r="E97" s="219"/>
      <c r="F97" s="45"/>
      <c r="G97" s="68"/>
      <c r="H97" s="66"/>
      <c r="I97" s="77"/>
      <c r="J97" s="67"/>
      <c r="K97" s="45"/>
    </row>
    <row r="98" spans="1:11" x14ac:dyDescent="0.4">
      <c r="A98" s="41" t="str">
        <f t="shared" si="1"/>
        <v/>
      </c>
      <c r="B98" s="42"/>
      <c r="C98" s="42"/>
      <c r="D98" s="67"/>
      <c r="E98" s="219"/>
      <c r="F98" s="45"/>
      <c r="G98" s="68"/>
      <c r="H98" s="66"/>
      <c r="I98" s="77"/>
      <c r="J98" s="67"/>
      <c r="K98" s="45"/>
    </row>
    <row r="99" spans="1:11" x14ac:dyDescent="0.4">
      <c r="A99" s="41" t="str">
        <f t="shared" si="1"/>
        <v/>
      </c>
      <c r="B99" s="42"/>
      <c r="C99" s="42"/>
      <c r="D99" s="67"/>
      <c r="E99" s="219"/>
      <c r="F99" s="45"/>
      <c r="G99" s="68"/>
      <c r="H99" s="66"/>
      <c r="I99" s="77"/>
      <c r="J99" s="67"/>
      <c r="K99" s="45"/>
    </row>
    <row r="100" spans="1:11" x14ac:dyDescent="0.4">
      <c r="A100" s="41" t="str">
        <f t="shared" si="1"/>
        <v/>
      </c>
      <c r="B100" s="42"/>
      <c r="C100" s="42"/>
      <c r="D100" s="67"/>
      <c r="E100" s="219"/>
      <c r="F100" s="45"/>
      <c r="G100" s="68"/>
      <c r="H100" s="66"/>
      <c r="I100" s="77"/>
      <c r="J100" s="67"/>
      <c r="K100" s="45"/>
    </row>
    <row r="101" spans="1:11" x14ac:dyDescent="0.4">
      <c r="A101" s="41" t="str">
        <f t="shared" si="1"/>
        <v/>
      </c>
      <c r="B101" s="42"/>
      <c r="C101" s="42"/>
      <c r="D101" s="67"/>
      <c r="E101" s="219"/>
      <c r="F101" s="45"/>
      <c r="G101" s="68"/>
      <c r="H101" s="66"/>
      <c r="I101" s="77"/>
      <c r="J101" s="67"/>
      <c r="K101" s="45"/>
    </row>
    <row r="102" spans="1:11" x14ac:dyDescent="0.4">
      <c r="A102" s="41" t="str">
        <f t="shared" si="1"/>
        <v/>
      </c>
      <c r="B102" s="42"/>
      <c r="C102" s="42"/>
      <c r="D102" s="67"/>
      <c r="E102" s="219"/>
      <c r="F102" s="45"/>
      <c r="G102" s="68"/>
      <c r="H102" s="66"/>
      <c r="I102" s="77"/>
      <c r="J102" s="67"/>
      <c r="K102" s="45"/>
    </row>
    <row r="103" spans="1:11" x14ac:dyDescent="0.4">
      <c r="A103" s="41" t="str">
        <f t="shared" si="1"/>
        <v/>
      </c>
      <c r="B103" s="42"/>
      <c r="C103" s="42"/>
      <c r="D103" s="67"/>
      <c r="E103" s="219"/>
      <c r="F103" s="45"/>
      <c r="G103" s="68"/>
      <c r="H103" s="66"/>
      <c r="I103" s="77"/>
      <c r="J103" s="67"/>
      <c r="K103" s="45"/>
    </row>
    <row r="104" spans="1:11" x14ac:dyDescent="0.4">
      <c r="A104" s="41" t="str">
        <f t="shared" si="1"/>
        <v/>
      </c>
      <c r="B104" s="42"/>
      <c r="C104" s="42"/>
      <c r="D104" s="67"/>
      <c r="E104" s="219"/>
      <c r="F104" s="45"/>
      <c r="G104" s="68"/>
      <c r="H104" s="66"/>
      <c r="I104" s="77"/>
      <c r="J104" s="67"/>
      <c r="K104" s="45"/>
    </row>
    <row r="105" spans="1:11" x14ac:dyDescent="0.4">
      <c r="A105" s="41" t="str">
        <f t="shared" si="1"/>
        <v/>
      </c>
      <c r="B105" s="42"/>
      <c r="C105" s="42"/>
      <c r="D105" s="67"/>
      <c r="E105" s="219"/>
      <c r="F105" s="45"/>
      <c r="G105" s="68"/>
      <c r="H105" s="66"/>
      <c r="I105" s="77"/>
      <c r="J105" s="67"/>
      <c r="K105" s="45"/>
    </row>
    <row r="106" spans="1:11" x14ac:dyDescent="0.4">
      <c r="A106" s="41" t="str">
        <f t="shared" si="1"/>
        <v/>
      </c>
      <c r="B106" s="42"/>
      <c r="C106" s="42"/>
      <c r="D106" s="67"/>
      <c r="E106" s="219"/>
      <c r="F106" s="45"/>
      <c r="G106" s="68"/>
      <c r="H106" s="66"/>
      <c r="I106" s="77"/>
      <c r="J106" s="67"/>
      <c r="K106" s="45"/>
    </row>
    <row r="107" spans="1:11" x14ac:dyDescent="0.4">
      <c r="A107" s="41" t="str">
        <f t="shared" si="1"/>
        <v/>
      </c>
      <c r="B107" s="42"/>
      <c r="C107" s="42"/>
      <c r="D107" s="67"/>
      <c r="E107" s="219"/>
      <c r="F107" s="45"/>
      <c r="G107" s="68"/>
      <c r="H107" s="66"/>
      <c r="I107" s="77"/>
      <c r="J107" s="67"/>
      <c r="K107" s="45"/>
    </row>
    <row r="108" spans="1:11" x14ac:dyDescent="0.4">
      <c r="A108" s="41" t="str">
        <f t="shared" si="1"/>
        <v/>
      </c>
      <c r="B108" s="42"/>
      <c r="C108" s="42"/>
      <c r="D108" s="67"/>
      <c r="E108" s="219"/>
      <c r="F108" s="45"/>
      <c r="G108" s="68"/>
      <c r="H108" s="66"/>
      <c r="I108" s="77"/>
      <c r="J108" s="67"/>
      <c r="K108" s="45"/>
    </row>
    <row r="109" spans="1:11" x14ac:dyDescent="0.4">
      <c r="A109" s="41" t="str">
        <f t="shared" si="1"/>
        <v/>
      </c>
      <c r="B109" s="42"/>
      <c r="C109" s="42"/>
      <c r="D109" s="67"/>
      <c r="E109" s="219"/>
      <c r="F109" s="45"/>
      <c r="G109" s="68"/>
      <c r="H109" s="66"/>
      <c r="I109" s="77"/>
      <c r="J109" s="67"/>
      <c r="K109" s="45"/>
    </row>
    <row r="110" spans="1:11" x14ac:dyDescent="0.4">
      <c r="A110" s="41" t="str">
        <f t="shared" si="1"/>
        <v/>
      </c>
      <c r="B110" s="42"/>
      <c r="C110" s="42"/>
      <c r="D110" s="67"/>
      <c r="E110" s="219"/>
      <c r="F110" s="45"/>
      <c r="G110" s="68"/>
      <c r="H110" s="66"/>
      <c r="I110" s="77"/>
      <c r="J110" s="67"/>
      <c r="K110" s="45"/>
    </row>
    <row r="111" spans="1:11" x14ac:dyDescent="0.4">
      <c r="A111" s="41" t="str">
        <f t="shared" si="1"/>
        <v/>
      </c>
      <c r="B111" s="42"/>
      <c r="C111" s="42"/>
      <c r="D111" s="67"/>
      <c r="E111" s="219"/>
      <c r="F111" s="45"/>
      <c r="G111" s="68"/>
      <c r="H111" s="66"/>
      <c r="I111" s="77"/>
      <c r="J111" s="67"/>
      <c r="K111" s="45"/>
    </row>
    <row r="112" spans="1:11" x14ac:dyDescent="0.4">
      <c r="A112" s="41" t="str">
        <f t="shared" si="1"/>
        <v/>
      </c>
      <c r="B112" s="42"/>
      <c r="C112" s="42"/>
      <c r="D112" s="67"/>
      <c r="E112" s="219"/>
      <c r="F112" s="45"/>
      <c r="G112" s="68"/>
      <c r="H112" s="66"/>
      <c r="I112" s="77"/>
      <c r="J112" s="67"/>
      <c r="K112" s="45"/>
    </row>
    <row r="113" spans="1:11" x14ac:dyDescent="0.4">
      <c r="A113" s="41" t="str">
        <f t="shared" si="1"/>
        <v/>
      </c>
      <c r="B113" s="42"/>
      <c r="C113" s="42"/>
      <c r="D113" s="67"/>
      <c r="E113" s="219"/>
      <c r="F113" s="45"/>
      <c r="G113" s="68"/>
      <c r="H113" s="66"/>
      <c r="I113" s="77"/>
      <c r="J113" s="67"/>
      <c r="K113" s="45"/>
    </row>
    <row r="114" spans="1:11" x14ac:dyDescent="0.4">
      <c r="A114" s="41" t="str">
        <f t="shared" si="1"/>
        <v/>
      </c>
      <c r="B114" s="42"/>
      <c r="C114" s="42"/>
      <c r="D114" s="67"/>
      <c r="E114" s="219"/>
      <c r="F114" s="45"/>
      <c r="G114" s="68"/>
      <c r="H114" s="66"/>
      <c r="I114" s="77"/>
      <c r="J114" s="67"/>
      <c r="K114" s="45"/>
    </row>
    <row r="115" spans="1:11" x14ac:dyDescent="0.4">
      <c r="A115" s="41" t="str">
        <f t="shared" si="1"/>
        <v/>
      </c>
      <c r="B115" s="42"/>
      <c r="C115" s="42"/>
      <c r="D115" s="67"/>
      <c r="E115" s="219"/>
      <c r="F115" s="45"/>
      <c r="G115" s="68"/>
      <c r="H115" s="66"/>
      <c r="I115" s="77"/>
      <c r="J115" s="67"/>
      <c r="K115" s="45"/>
    </row>
    <row r="116" spans="1:11" x14ac:dyDescent="0.4">
      <c r="A116" s="41" t="str">
        <f t="shared" si="1"/>
        <v/>
      </c>
      <c r="B116" s="42"/>
      <c r="C116" s="42"/>
      <c r="D116" s="67"/>
      <c r="E116" s="219"/>
      <c r="F116" s="45"/>
      <c r="G116" s="68"/>
      <c r="H116" s="66"/>
      <c r="I116" s="77"/>
      <c r="J116" s="67"/>
      <c r="K116" s="45"/>
    </row>
    <row r="117" spans="1:11" x14ac:dyDescent="0.4">
      <c r="A117" s="41" t="str">
        <f t="shared" si="1"/>
        <v/>
      </c>
      <c r="B117" s="42"/>
      <c r="C117" s="42"/>
      <c r="D117" s="67"/>
      <c r="E117" s="219"/>
      <c r="F117" s="45"/>
      <c r="G117" s="68"/>
      <c r="H117" s="66"/>
      <c r="I117" s="77"/>
      <c r="J117" s="67"/>
      <c r="K117" s="45"/>
    </row>
    <row r="118" spans="1:11" x14ac:dyDescent="0.4">
      <c r="A118" s="41" t="str">
        <f t="shared" si="1"/>
        <v/>
      </c>
      <c r="B118" s="42"/>
      <c r="C118" s="42"/>
      <c r="D118" s="67"/>
      <c r="E118" s="219"/>
      <c r="F118" s="45"/>
      <c r="G118" s="68"/>
      <c r="H118" s="66"/>
      <c r="I118" s="77"/>
      <c r="J118" s="67"/>
      <c r="K118" s="45"/>
    </row>
  </sheetData>
  <sheetProtection password="D2DD" sheet="1" objects="1" scenarios="1" selectLockedCells="1"/>
  <mergeCells count="14">
    <mergeCell ref="B6:C6"/>
    <mergeCell ref="B7:C7"/>
    <mergeCell ref="B11:B12"/>
    <mergeCell ref="B13:B14"/>
    <mergeCell ref="B10:E10"/>
    <mergeCell ref="C11:E11"/>
    <mergeCell ref="C13:E13"/>
    <mergeCell ref="C14:D14"/>
    <mergeCell ref="E6:F7"/>
    <mergeCell ref="B2:J2"/>
    <mergeCell ref="B3:C3"/>
    <mergeCell ref="D3:E3"/>
    <mergeCell ref="B4:C4"/>
    <mergeCell ref="D4:E4"/>
  </mergeCells>
  <phoneticPr fontId="3"/>
  <conditionalFormatting sqref="G20:H20 J20:K48 F21:H48 A19:K19 C20:C48 E20:E48 I20:I118 D20:D118 A20:B118">
    <cfRule type="expression" priority="2" stopIfTrue="1">
      <formula>$B19=""</formula>
    </cfRule>
  </conditionalFormatting>
  <conditionalFormatting sqref="E6">
    <cfRule type="expression" dxfId="7" priority="1">
      <formula>OR(AND($D$6="",$D$7=""),$D$6="",$D$7="")</formula>
    </cfRule>
  </conditionalFormatting>
  <dataValidations count="2">
    <dataValidation type="date" operator="greaterThanOrEqual" allowBlank="1" showInputMessage="1" showErrorMessage="1" errorTitle="入力エラー" error="感染対応期間外の購入品のため、計上できません。" sqref="B19:B118">
      <formula1>$D$6</formula1>
    </dataValidation>
    <dataValidation type="date" errorStyle="warning" allowBlank="1" showInputMessage="1" showErrorMessage="1" errorTitle="発注日の記載をお願いいたします" error="感染対応期間外に発注された恐れのある物品です。_x000a_注文日を必ず記入してください。_x000a_記入がない場合対象外となります。" sqref="C49:C118">
      <formula1>#REF!+1</formula1>
      <formula2>$E$7</formula2>
    </dataValidation>
  </dataValidations>
  <pageMargins left="0.7" right="0.7" top="0.75" bottom="0.75" header="0.3" footer="0.3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9525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9525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9525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費目!$K$1:$K$3</xm:f>
          </x14:formula1>
          <xm:sqref>C14</xm:sqref>
        </x14:dataValidation>
        <x14:dataValidation type="list" allowBlank="1" showInputMessage="1" showErrorMessage="1">
          <x14:formula1>
            <xm:f>費目!$G$1:$G$2</xm:f>
          </x14:formula1>
          <xm:sqref>J3</xm:sqref>
        </x14:dataValidation>
        <x14:dataValidation type="list" allowBlank="1" showInputMessage="1" showErrorMessage="1">
          <x14:formula1>
            <xm:f>費目!$C$1:$C$35</xm:f>
          </x14:formula1>
          <xm:sqref>F4 D4</xm:sqref>
        </x14:dataValidation>
        <x14:dataValidation type="list" allowBlank="1" showInputMessage="1" showErrorMessage="1">
          <x14:formula1>
            <xm:f>費目!$L$2:$L$17</xm:f>
          </x14:formula1>
          <xm:sqref>D19:D118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view="pageBreakPreview" topLeftCell="B1" zoomScaleNormal="90" zoomScaleSheetLayoutView="100" workbookViewId="0">
      <selection activeCell="E11" sqref="E11"/>
    </sheetView>
  </sheetViews>
  <sheetFormatPr defaultRowHeight="18.75" x14ac:dyDescent="0.4"/>
  <cols>
    <col min="1" max="1" width="8.25" style="23" hidden="1" customWidth="1"/>
    <col min="2" max="2" width="9" style="23" customWidth="1"/>
    <col min="3" max="3" width="9" style="23"/>
    <col min="4" max="4" width="10.75" style="23" customWidth="1"/>
    <col min="5" max="6" width="8" style="23" customWidth="1"/>
    <col min="7" max="7" width="13" style="126" customWidth="1"/>
    <col min="8" max="8" width="6.25" style="124" customWidth="1"/>
    <col min="9" max="10" width="8" style="23" customWidth="1"/>
    <col min="11" max="11" width="8.875" style="23" hidden="1" customWidth="1"/>
    <col min="12" max="12" width="3.375" style="23" hidden="1" customWidth="1"/>
    <col min="13" max="13" width="8.125" style="23" customWidth="1"/>
    <col min="14" max="14" width="6.75" style="23" customWidth="1"/>
    <col min="15" max="15" width="10.375" style="23" customWidth="1"/>
    <col min="16" max="16" width="6.25" style="23" customWidth="1"/>
    <col min="17" max="17" width="20" style="23" customWidth="1"/>
    <col min="18" max="18" width="9" style="106"/>
  </cols>
  <sheetData>
    <row r="1" spans="1:20" ht="24" x14ac:dyDescent="0.4">
      <c r="A1" s="19" t="s">
        <v>87</v>
      </c>
      <c r="B1" s="23" t="s">
        <v>90</v>
      </c>
      <c r="Q1" s="154" t="s">
        <v>99</v>
      </c>
    </row>
    <row r="2" spans="1:20" ht="30" customHeight="1" thickBot="1" x14ac:dyDescent="0.45">
      <c r="A2" s="15"/>
      <c r="B2" s="228" t="s">
        <v>135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Q2" s="161" t="s">
        <v>154</v>
      </c>
      <c r="R2" s="107"/>
      <c r="S2" s="14"/>
      <c r="T2" s="14"/>
    </row>
    <row r="3" spans="1:20" s="2" customFormat="1" x14ac:dyDescent="0.4">
      <c r="A3" s="296" t="s">
        <v>0</v>
      </c>
      <c r="B3" s="297"/>
      <c r="C3" s="297"/>
      <c r="D3" s="303" t="str">
        <f>IF(【消毒・清掃】一覧表!D3&gt;0,【消毒・清掃】一覧表!D3,"")</f>
        <v/>
      </c>
      <c r="E3" s="303"/>
      <c r="F3" s="303"/>
      <c r="G3" s="304"/>
      <c r="H3" s="125"/>
      <c r="J3" s="59"/>
      <c r="K3" s="59"/>
      <c r="L3" s="59"/>
      <c r="M3" s="59"/>
      <c r="N3" s="59"/>
      <c r="P3" s="149" t="str">
        <f>IF(【消毒・清掃】一覧表!J3&gt;0,【消毒・清掃】一覧表!J3,"")</f>
        <v/>
      </c>
      <c r="Q3" s="159" t="s">
        <v>24</v>
      </c>
      <c r="R3" s="108"/>
    </row>
    <row r="4" spans="1:20" s="2" customFormat="1" ht="19.5" thickBot="1" x14ac:dyDescent="0.45">
      <c r="A4" s="298" t="s">
        <v>2</v>
      </c>
      <c r="B4" s="299"/>
      <c r="C4" s="299"/>
      <c r="D4" s="305" t="str">
        <f>IF(【消毒・清掃】一覧表!D4&gt;0,【消毒・清掃】一覧表!D4,"")</f>
        <v/>
      </c>
      <c r="E4" s="305"/>
      <c r="F4" s="305"/>
      <c r="G4" s="306"/>
      <c r="H4" s="125"/>
      <c r="J4" s="26"/>
      <c r="K4" s="26"/>
      <c r="L4" s="26"/>
      <c r="M4" s="26"/>
      <c r="N4" s="26"/>
      <c r="P4" s="153" t="s">
        <v>3</v>
      </c>
      <c r="Q4" s="160" t="s">
        <v>108</v>
      </c>
      <c r="R4" s="108"/>
    </row>
    <row r="5" spans="1:20" s="2" customFormat="1" ht="9" customHeight="1" x14ac:dyDescent="0.4">
      <c r="A5" s="26"/>
      <c r="B5" s="26"/>
      <c r="C5" s="26"/>
      <c r="D5" s="25"/>
      <c r="E5" s="25"/>
      <c r="F5" s="25"/>
      <c r="G5" s="52"/>
      <c r="H5" s="125"/>
      <c r="I5" s="25"/>
      <c r="J5" s="25"/>
      <c r="K5" s="25"/>
      <c r="L5" s="25"/>
      <c r="M5" s="25"/>
      <c r="N5" s="25"/>
      <c r="O5" s="25"/>
      <c r="P5" s="25"/>
      <c r="Q5" s="27"/>
      <c r="R5" s="108"/>
    </row>
    <row r="6" spans="1:20" ht="20.25" thickBot="1" x14ac:dyDescent="0.45">
      <c r="E6" s="20"/>
      <c r="S6" s="3"/>
      <c r="T6" s="3"/>
    </row>
    <row r="7" spans="1:20" s="86" customFormat="1" ht="30" customHeight="1" thickTop="1" thickBot="1" x14ac:dyDescent="0.45">
      <c r="A7" s="85"/>
      <c r="B7" s="301" t="s">
        <v>122</v>
      </c>
      <c r="C7" s="302"/>
      <c r="D7" s="302"/>
      <c r="E7" s="302"/>
      <c r="F7" s="302"/>
      <c r="G7" s="300" t="s">
        <v>150</v>
      </c>
      <c r="H7" s="300"/>
      <c r="I7" s="300"/>
      <c r="J7" s="328"/>
      <c r="K7" s="129"/>
      <c r="L7" s="130"/>
      <c r="M7" s="351">
        <f>SUM($O$11:$O$30)</f>
        <v>0</v>
      </c>
      <c r="N7" s="352"/>
      <c r="O7" s="352"/>
      <c r="P7" s="105" t="str">
        <f>IF(M7&lt;&gt;"","円","")</f>
        <v>円</v>
      </c>
      <c r="Q7" s="87"/>
      <c r="R7" s="20"/>
    </row>
    <row r="8" spans="1:20" ht="21" customHeight="1" x14ac:dyDescent="0.4">
      <c r="B8" s="337" t="s">
        <v>7</v>
      </c>
      <c r="C8" s="259"/>
      <c r="D8" s="260"/>
      <c r="E8" s="329" t="s">
        <v>93</v>
      </c>
      <c r="F8" s="265"/>
      <c r="G8" s="265"/>
      <c r="H8" s="265"/>
      <c r="I8" s="265"/>
      <c r="J8" s="265"/>
      <c r="K8" s="128"/>
      <c r="L8" s="128"/>
      <c r="M8" s="345" t="s">
        <v>145</v>
      </c>
      <c r="N8" s="346"/>
      <c r="O8" s="346"/>
      <c r="P8" s="347"/>
      <c r="Q8" s="325" t="s">
        <v>139</v>
      </c>
    </row>
    <row r="9" spans="1:20" ht="42" customHeight="1" x14ac:dyDescent="0.4">
      <c r="A9" s="131"/>
      <c r="B9" s="338"/>
      <c r="C9" s="261"/>
      <c r="D9" s="262"/>
      <c r="E9" s="332" t="s">
        <v>147</v>
      </c>
      <c r="F9" s="333"/>
      <c r="G9" s="333"/>
      <c r="H9" s="334"/>
      <c r="I9" s="332" t="s">
        <v>143</v>
      </c>
      <c r="J9" s="333"/>
      <c r="K9" s="343"/>
      <c r="L9" s="344"/>
      <c r="M9" s="348"/>
      <c r="N9" s="349"/>
      <c r="O9" s="349"/>
      <c r="P9" s="350"/>
      <c r="Q9" s="326"/>
    </row>
    <row r="10" spans="1:20" ht="19.5" thickBot="1" x14ac:dyDescent="0.45">
      <c r="A10" s="132"/>
      <c r="B10" s="339"/>
      <c r="C10" s="263"/>
      <c r="D10" s="264"/>
      <c r="E10" s="114" t="s">
        <v>10</v>
      </c>
      <c r="F10" s="115" t="s">
        <v>142</v>
      </c>
      <c r="G10" s="335" t="s">
        <v>11</v>
      </c>
      <c r="H10" s="336"/>
      <c r="I10" s="340" t="s">
        <v>10</v>
      </c>
      <c r="J10" s="341"/>
      <c r="K10" s="285" t="s">
        <v>18</v>
      </c>
      <c r="L10" s="287"/>
      <c r="M10" s="288" t="s">
        <v>146</v>
      </c>
      <c r="N10" s="342"/>
      <c r="O10" s="330" t="s">
        <v>91</v>
      </c>
      <c r="P10" s="331"/>
      <c r="Q10" s="327"/>
    </row>
    <row r="11" spans="1:20" x14ac:dyDescent="0.4">
      <c r="A11" s="46" t="e">
        <f>INDEX( 【消毒・清掃】一覧表!A:A, SMALL(【消毒・清掃】一覧表!$A$19:$A$118, ROW(【消毒・清掃】補助対象額整理表!A1) ) )</f>
        <v>#NUM!</v>
      </c>
      <c r="B11" s="321" t="str">
        <f>IFERROR(VLOOKUP(A11,【消毒・清掃】一覧表!$A$19:$J$118,4,FALSE),"")</f>
        <v/>
      </c>
      <c r="C11" s="322"/>
      <c r="D11" s="322"/>
      <c r="E11" s="213"/>
      <c r="F11" s="162"/>
      <c r="G11" s="29">
        <f>IFERROR(SUMIF(【消毒・清掃】一覧表!$D$19:$D$118,【消毒・清掃】補助対象額整理表!B11,【消毒・清掃】一覧表!$I$19:$I$118),"")</f>
        <v>0</v>
      </c>
      <c r="H11" s="53" t="str">
        <f>IF(G11&lt;&gt;0,"円","")</f>
        <v/>
      </c>
      <c r="I11" s="47"/>
      <c r="J11" s="53">
        <f>F11</f>
        <v>0</v>
      </c>
      <c r="K11" s="56" t="str">
        <f>IFERROR(G11/E11,"")</f>
        <v/>
      </c>
      <c r="L11" s="139" t="str">
        <f t="shared" ref="L11:L30" si="0">IF(K11&lt;&gt;"","円","")</f>
        <v/>
      </c>
      <c r="M11" s="208" t="str">
        <f>IF(AND(E11&lt;&gt;"",F11&lt;&gt;"",I11&lt;&gt;""),MIN(E11,I11),"")</f>
        <v/>
      </c>
      <c r="N11" s="178" t="str">
        <f>IF(F11="","",F11)</f>
        <v/>
      </c>
      <c r="O11" s="220" t="str">
        <f>IF(AND(E11&lt;&gt;"",F11&lt;&gt;"",I11&lt;&gt;""),ROUNDDOWN(MIN(E11,I11)*K11,0),"")</f>
        <v/>
      </c>
      <c r="P11" s="179" t="str">
        <f>IF(O11&lt;&gt;"","円","")</f>
        <v/>
      </c>
      <c r="Q11" s="144"/>
      <c r="R11" s="106" t="str">
        <f t="shared" ref="R11:R30" si="1">IF(Q11="",IF(COUNTIF(B11,"その他*"),"⇐品目名を入力してください",""),"")</f>
        <v/>
      </c>
    </row>
    <row r="12" spans="1:20" x14ac:dyDescent="0.4">
      <c r="A12" s="46" t="e">
        <f>INDEX( 【消毒・清掃】一覧表!A:A, SMALL(【消毒・清掃】一覧表!$A$19:$A$118, ROW(【消毒・清掃】補助対象額整理表!A2) ) )</f>
        <v>#NUM!</v>
      </c>
      <c r="B12" s="323" t="str">
        <f>IFERROR(VLOOKUP(A12,【消毒・清掃】一覧表!$A$19:$J$118,4,FALSE),"")</f>
        <v/>
      </c>
      <c r="C12" s="257"/>
      <c r="D12" s="257"/>
      <c r="E12" s="213"/>
      <c r="F12" s="163"/>
      <c r="G12" s="29">
        <f>IFERROR(SUMIF(【消毒・清掃】一覧表!$D$19:$D$118,【消毒・清掃】補助対象額整理表!B12,【消毒・清掃】一覧表!$I$19:$I$118),"")</f>
        <v>0</v>
      </c>
      <c r="H12" s="53" t="str">
        <f t="shared" ref="H12:H30" si="2">IF(G12&lt;&gt;0,"円","")</f>
        <v/>
      </c>
      <c r="I12" s="47"/>
      <c r="J12" s="53">
        <f t="shared" ref="J12:J30" si="3">F12</f>
        <v>0</v>
      </c>
      <c r="K12" s="56" t="str">
        <f>IFERROR(G12/E12,"")</f>
        <v/>
      </c>
      <c r="L12" s="141" t="str">
        <f t="shared" si="0"/>
        <v/>
      </c>
      <c r="M12" s="208" t="str">
        <f>IF(AND(E12&lt;&gt;"",F12&lt;&gt;"",I12&lt;&gt;""),MIN(E12,I12),"")</f>
        <v/>
      </c>
      <c r="N12" s="180" t="str">
        <f>IF(F12="","",F12)</f>
        <v/>
      </c>
      <c r="O12" s="221" t="str">
        <f>IF(AND(E12&lt;&gt;"",F12&lt;&gt;"",I12&lt;&gt;""),ROUNDDOWN(MIN(E12,I12)*K12,0),"")</f>
        <v/>
      </c>
      <c r="P12" s="181" t="str">
        <f t="shared" ref="P12:P30" si="4">IF(O12&lt;&gt;"","円","")</f>
        <v/>
      </c>
      <c r="Q12" s="145"/>
      <c r="R12" s="106" t="str">
        <f t="shared" si="1"/>
        <v/>
      </c>
    </row>
    <row r="13" spans="1:20" x14ac:dyDescent="0.4">
      <c r="A13" s="46" t="e">
        <f>INDEX( 【消毒・清掃】一覧表!A:A, SMALL(【消毒・清掃】一覧表!$A$19:$A$118, ROW(【消毒・清掃】補助対象額整理表!A3) ) )</f>
        <v>#NUM!</v>
      </c>
      <c r="B13" s="323" t="str">
        <f>IFERROR(VLOOKUP(A13,【消毒・清掃】一覧表!$A$19:$J$118,4,FALSE),"")</f>
        <v/>
      </c>
      <c r="C13" s="257"/>
      <c r="D13" s="257"/>
      <c r="E13" s="213"/>
      <c r="F13" s="163"/>
      <c r="G13" s="29">
        <f>IFERROR(SUMIF(【消毒・清掃】一覧表!$D$19:$D$118,【消毒・清掃】補助対象額整理表!B13,【消毒・清掃】一覧表!$I$19:$I$118),"")</f>
        <v>0</v>
      </c>
      <c r="H13" s="53" t="str">
        <f t="shared" si="2"/>
        <v/>
      </c>
      <c r="I13" s="47"/>
      <c r="J13" s="53">
        <f t="shared" si="3"/>
        <v>0</v>
      </c>
      <c r="K13" s="56" t="str">
        <f t="shared" ref="K13:K30" si="5">IFERROR(G13/E13,"")</f>
        <v/>
      </c>
      <c r="L13" s="141" t="str">
        <f t="shared" si="0"/>
        <v/>
      </c>
      <c r="M13" s="208" t="str">
        <f t="shared" ref="M13:M30" si="6">IF(AND(E13&lt;&gt;"",F13&lt;&gt;"",I13&lt;&gt;""),MIN(E13,I13),"")</f>
        <v/>
      </c>
      <c r="N13" s="180" t="str">
        <f>IF(F13="","",F13)</f>
        <v/>
      </c>
      <c r="O13" s="221" t="str">
        <f t="shared" ref="O13:O30" si="7">IF(AND(E13&lt;&gt;"",F13&lt;&gt;"",I13&lt;&gt;""),ROUNDDOWN(MIN(E13,I13)*K13,0),"")</f>
        <v/>
      </c>
      <c r="P13" s="181" t="str">
        <f t="shared" si="4"/>
        <v/>
      </c>
      <c r="Q13" s="145"/>
      <c r="R13" s="106" t="str">
        <f t="shared" si="1"/>
        <v/>
      </c>
    </row>
    <row r="14" spans="1:20" x14ac:dyDescent="0.4">
      <c r="A14" s="46" t="e">
        <f>INDEX( 【消毒・清掃】一覧表!A:A, SMALL(【消毒・清掃】一覧表!$A$19:$A$118, ROW(【消毒・清掃】補助対象額整理表!A4) ) )</f>
        <v>#NUM!</v>
      </c>
      <c r="B14" s="323" t="str">
        <f>IFERROR(VLOOKUP(A14,【消毒・清掃】一覧表!$A$19:$J$118,4,FALSE),"")</f>
        <v/>
      </c>
      <c r="C14" s="257"/>
      <c r="D14" s="257"/>
      <c r="E14" s="213"/>
      <c r="F14" s="163"/>
      <c r="G14" s="29">
        <f>IFERROR(SUMIF(【消毒・清掃】一覧表!$D$19:$D$118,【消毒・清掃】補助対象額整理表!B14,【消毒・清掃】一覧表!$I$19:$I$118),"")</f>
        <v>0</v>
      </c>
      <c r="H14" s="53" t="str">
        <f t="shared" si="2"/>
        <v/>
      </c>
      <c r="I14" s="47"/>
      <c r="J14" s="53">
        <f t="shared" si="3"/>
        <v>0</v>
      </c>
      <c r="K14" s="56" t="str">
        <f t="shared" si="5"/>
        <v/>
      </c>
      <c r="L14" s="141" t="str">
        <f t="shared" si="0"/>
        <v/>
      </c>
      <c r="M14" s="208" t="str">
        <f t="shared" si="6"/>
        <v/>
      </c>
      <c r="N14" s="180" t="str">
        <f t="shared" ref="N14:N29" si="8">IF(F14="","",F14)</f>
        <v/>
      </c>
      <c r="O14" s="221" t="str">
        <f t="shared" si="7"/>
        <v/>
      </c>
      <c r="P14" s="181" t="str">
        <f t="shared" si="4"/>
        <v/>
      </c>
      <c r="Q14" s="145"/>
      <c r="R14" s="106" t="str">
        <f t="shared" si="1"/>
        <v/>
      </c>
    </row>
    <row r="15" spans="1:20" x14ac:dyDescent="0.4">
      <c r="A15" s="46" t="e">
        <f>INDEX( 【消毒・清掃】一覧表!A:A, SMALL(【消毒・清掃】一覧表!$A$19:$A$118, ROW(【消毒・清掃】補助対象額整理表!A5) ) )</f>
        <v>#NUM!</v>
      </c>
      <c r="B15" s="323" t="str">
        <f>IFERROR(VLOOKUP(A15,【消毒・清掃】一覧表!$A$19:$J$118,4,FALSE),"")</f>
        <v/>
      </c>
      <c r="C15" s="257"/>
      <c r="D15" s="257"/>
      <c r="E15" s="213"/>
      <c r="F15" s="163"/>
      <c r="G15" s="29">
        <f>IFERROR(SUMIF(【消毒・清掃】一覧表!$D$19:$D$118,【消毒・清掃】補助対象額整理表!B15,【消毒・清掃】一覧表!$I$19:$I$118),"")</f>
        <v>0</v>
      </c>
      <c r="H15" s="53" t="str">
        <f t="shared" si="2"/>
        <v/>
      </c>
      <c r="I15" s="47"/>
      <c r="J15" s="53">
        <f t="shared" si="3"/>
        <v>0</v>
      </c>
      <c r="K15" s="56" t="str">
        <f t="shared" si="5"/>
        <v/>
      </c>
      <c r="L15" s="141" t="str">
        <f t="shared" si="0"/>
        <v/>
      </c>
      <c r="M15" s="208" t="str">
        <f t="shared" si="6"/>
        <v/>
      </c>
      <c r="N15" s="180" t="str">
        <f t="shared" si="8"/>
        <v/>
      </c>
      <c r="O15" s="221" t="str">
        <f t="shared" si="7"/>
        <v/>
      </c>
      <c r="P15" s="181" t="str">
        <f t="shared" si="4"/>
        <v/>
      </c>
      <c r="Q15" s="145"/>
      <c r="R15" s="106" t="str">
        <f t="shared" si="1"/>
        <v/>
      </c>
    </row>
    <row r="16" spans="1:20" x14ac:dyDescent="0.4">
      <c r="A16" s="46" t="e">
        <f>INDEX( 【消毒・清掃】一覧表!A:A, SMALL(【消毒・清掃】一覧表!$A$19:$A$118, ROW(【消毒・清掃】補助対象額整理表!#REF!) ) )</f>
        <v>#REF!</v>
      </c>
      <c r="B16" s="323" t="str">
        <f>IFERROR(VLOOKUP(A16,【消毒・清掃】一覧表!$A$19:$J$118,4,FALSE),"")</f>
        <v/>
      </c>
      <c r="C16" s="257"/>
      <c r="D16" s="257"/>
      <c r="E16" s="213"/>
      <c r="F16" s="163"/>
      <c r="G16" s="29">
        <f>IFERROR(SUMIF(【消毒・清掃】一覧表!$D$19:$D$118,【消毒・清掃】補助対象額整理表!B16,【消毒・清掃】一覧表!$I$19:$I$118),"")</f>
        <v>0</v>
      </c>
      <c r="H16" s="53" t="str">
        <f t="shared" si="2"/>
        <v/>
      </c>
      <c r="I16" s="47"/>
      <c r="J16" s="53">
        <f t="shared" si="3"/>
        <v>0</v>
      </c>
      <c r="K16" s="56" t="str">
        <f t="shared" si="5"/>
        <v/>
      </c>
      <c r="L16" s="141" t="str">
        <f t="shared" si="0"/>
        <v/>
      </c>
      <c r="M16" s="208" t="str">
        <f t="shared" si="6"/>
        <v/>
      </c>
      <c r="N16" s="180" t="str">
        <f t="shared" si="8"/>
        <v/>
      </c>
      <c r="O16" s="221" t="str">
        <f t="shared" si="7"/>
        <v/>
      </c>
      <c r="P16" s="181" t="str">
        <f t="shared" si="4"/>
        <v/>
      </c>
      <c r="Q16" s="145"/>
      <c r="R16" s="106" t="str">
        <f t="shared" si="1"/>
        <v/>
      </c>
    </row>
    <row r="17" spans="1:18" x14ac:dyDescent="0.4">
      <c r="A17" s="46" t="e">
        <f>INDEX( 【消毒・清掃】一覧表!A:A, SMALL(【消毒・清掃】一覧表!$A$19:$A$118, ROW(【消毒・清掃】補助対象額整理表!B8) ) )</f>
        <v>#NUM!</v>
      </c>
      <c r="B17" s="323" t="str">
        <f>IFERROR(VLOOKUP(A17,【消毒・清掃】一覧表!$A$19:$J$118,4,FALSE),"")</f>
        <v/>
      </c>
      <c r="C17" s="257"/>
      <c r="D17" s="257"/>
      <c r="E17" s="213"/>
      <c r="F17" s="163"/>
      <c r="G17" s="29">
        <f>IFERROR(SUMIF(【消毒・清掃】一覧表!$D$19:$D$118,【消毒・清掃】補助対象額整理表!B17,【消毒・清掃】一覧表!$I$19:$I$118),"")</f>
        <v>0</v>
      </c>
      <c r="H17" s="53" t="str">
        <f t="shared" si="2"/>
        <v/>
      </c>
      <c r="I17" s="47"/>
      <c r="J17" s="53">
        <f t="shared" si="3"/>
        <v>0</v>
      </c>
      <c r="K17" s="56" t="str">
        <f t="shared" si="5"/>
        <v/>
      </c>
      <c r="L17" s="141" t="str">
        <f t="shared" si="0"/>
        <v/>
      </c>
      <c r="M17" s="208" t="str">
        <f t="shared" si="6"/>
        <v/>
      </c>
      <c r="N17" s="180" t="str">
        <f t="shared" si="8"/>
        <v/>
      </c>
      <c r="O17" s="221" t="str">
        <f t="shared" si="7"/>
        <v/>
      </c>
      <c r="P17" s="181" t="str">
        <f t="shared" si="4"/>
        <v/>
      </c>
      <c r="Q17" s="145"/>
      <c r="R17" s="106" t="str">
        <f t="shared" si="1"/>
        <v/>
      </c>
    </row>
    <row r="18" spans="1:18" x14ac:dyDescent="0.4">
      <c r="A18" s="46" t="e">
        <f>INDEX( 【消毒・清掃】一覧表!A:A, SMALL(【消毒・清掃】一覧表!$A$19:$A$118, ROW(【消毒・清掃】補助対象額整理表!A10) ) )</f>
        <v>#NUM!</v>
      </c>
      <c r="B18" s="323" t="str">
        <f>IFERROR(VLOOKUP(A18,【消毒・清掃】一覧表!$A$19:$J$118,4,FALSE),"")</f>
        <v/>
      </c>
      <c r="C18" s="257"/>
      <c r="D18" s="257"/>
      <c r="E18" s="213"/>
      <c r="F18" s="163"/>
      <c r="G18" s="29">
        <f>IFERROR(SUMIF(【消毒・清掃】一覧表!$D$19:$D$118,【消毒・清掃】補助対象額整理表!B18,【消毒・清掃】一覧表!$I$19:$I$118),"")</f>
        <v>0</v>
      </c>
      <c r="H18" s="53" t="str">
        <f t="shared" si="2"/>
        <v/>
      </c>
      <c r="I18" s="47"/>
      <c r="J18" s="53">
        <f t="shared" si="3"/>
        <v>0</v>
      </c>
      <c r="K18" s="56" t="str">
        <f t="shared" si="5"/>
        <v/>
      </c>
      <c r="L18" s="141" t="str">
        <f t="shared" si="0"/>
        <v/>
      </c>
      <c r="M18" s="208" t="str">
        <f t="shared" si="6"/>
        <v/>
      </c>
      <c r="N18" s="180" t="str">
        <f t="shared" si="8"/>
        <v/>
      </c>
      <c r="O18" s="221" t="str">
        <f t="shared" si="7"/>
        <v/>
      </c>
      <c r="P18" s="181" t="str">
        <f t="shared" si="4"/>
        <v/>
      </c>
      <c r="Q18" s="145"/>
      <c r="R18" s="106" t="str">
        <f t="shared" si="1"/>
        <v/>
      </c>
    </row>
    <row r="19" spans="1:18" x14ac:dyDescent="0.4">
      <c r="A19" s="46" t="e">
        <f>INDEX( 【消毒・清掃】一覧表!A:A, SMALL(【消毒・清掃】一覧表!$A$19:$A$118, ROW(【消毒・清掃】補助対象額整理表!A11) ) )</f>
        <v>#NUM!</v>
      </c>
      <c r="B19" s="323" t="str">
        <f>IFERROR(VLOOKUP(A19,【消毒・清掃】一覧表!$A$19:$J$118,4,FALSE),"")</f>
        <v/>
      </c>
      <c r="C19" s="257"/>
      <c r="D19" s="257"/>
      <c r="E19" s="213"/>
      <c r="F19" s="163"/>
      <c r="G19" s="29">
        <f>IFERROR(SUMIF(【消毒・清掃】一覧表!$D$19:$D$118,【消毒・清掃】補助対象額整理表!B19,【消毒・清掃】一覧表!$I$19:$I$118),"")</f>
        <v>0</v>
      </c>
      <c r="H19" s="53" t="str">
        <f t="shared" si="2"/>
        <v/>
      </c>
      <c r="I19" s="47"/>
      <c r="J19" s="53">
        <f t="shared" si="3"/>
        <v>0</v>
      </c>
      <c r="K19" s="56" t="str">
        <f t="shared" si="5"/>
        <v/>
      </c>
      <c r="L19" s="141" t="str">
        <f t="shared" si="0"/>
        <v/>
      </c>
      <c r="M19" s="208" t="str">
        <f t="shared" si="6"/>
        <v/>
      </c>
      <c r="N19" s="180" t="str">
        <f t="shared" si="8"/>
        <v/>
      </c>
      <c r="O19" s="221" t="str">
        <f t="shared" si="7"/>
        <v/>
      </c>
      <c r="P19" s="181" t="str">
        <f t="shared" si="4"/>
        <v/>
      </c>
      <c r="Q19" s="145"/>
      <c r="R19" s="106" t="str">
        <f t="shared" si="1"/>
        <v/>
      </c>
    </row>
    <row r="20" spans="1:18" x14ac:dyDescent="0.4">
      <c r="A20" s="46" t="e">
        <f>INDEX( 【消毒・清掃】一覧表!A:A, SMALL(【消毒・清掃】一覧表!$A$19:$A$118, ROW(【消毒・清掃】補助対象額整理表!A12) ) )</f>
        <v>#NUM!</v>
      </c>
      <c r="B20" s="323" t="str">
        <f>IFERROR(VLOOKUP(A20,【消毒・清掃】一覧表!$A$19:$J$118,4,FALSE),"")</f>
        <v/>
      </c>
      <c r="C20" s="257"/>
      <c r="D20" s="257"/>
      <c r="E20" s="213"/>
      <c r="F20" s="163"/>
      <c r="G20" s="29">
        <f>IFERROR(SUMIF(【消毒・清掃】一覧表!$D$19:$D$118,【消毒・清掃】補助対象額整理表!B20,【消毒・清掃】一覧表!$I$19:$I$118),"")</f>
        <v>0</v>
      </c>
      <c r="H20" s="53" t="str">
        <f t="shared" si="2"/>
        <v/>
      </c>
      <c r="I20" s="47"/>
      <c r="J20" s="53">
        <f t="shared" si="3"/>
        <v>0</v>
      </c>
      <c r="K20" s="56" t="str">
        <f t="shared" si="5"/>
        <v/>
      </c>
      <c r="L20" s="141" t="str">
        <f t="shared" si="0"/>
        <v/>
      </c>
      <c r="M20" s="208" t="str">
        <f t="shared" si="6"/>
        <v/>
      </c>
      <c r="N20" s="180" t="str">
        <f t="shared" si="8"/>
        <v/>
      </c>
      <c r="O20" s="221" t="str">
        <f t="shared" si="7"/>
        <v/>
      </c>
      <c r="P20" s="181" t="str">
        <f t="shared" si="4"/>
        <v/>
      </c>
      <c r="Q20" s="145"/>
      <c r="R20" s="106" t="str">
        <f t="shared" si="1"/>
        <v/>
      </c>
    </row>
    <row r="21" spans="1:18" x14ac:dyDescent="0.4">
      <c r="A21" s="46" t="e">
        <f>INDEX( 【消毒・清掃】一覧表!A:A, SMALL(【消毒・清掃】一覧表!$A$19:$A$118, ROW(【消毒・清掃】補助対象額整理表!A13) ) )</f>
        <v>#NUM!</v>
      </c>
      <c r="B21" s="323" t="str">
        <f>IFERROR(VLOOKUP(A21,【消毒・清掃】一覧表!$A$19:$J$118,4,FALSE),"")</f>
        <v/>
      </c>
      <c r="C21" s="257"/>
      <c r="D21" s="257"/>
      <c r="E21" s="213"/>
      <c r="F21" s="163"/>
      <c r="G21" s="29">
        <f>IFERROR(SUMIF(【消毒・清掃】一覧表!$D$19:$D$118,【消毒・清掃】補助対象額整理表!B21,【消毒・清掃】一覧表!$I$19:$I$118),"")</f>
        <v>0</v>
      </c>
      <c r="H21" s="53" t="str">
        <f t="shared" si="2"/>
        <v/>
      </c>
      <c r="I21" s="48"/>
      <c r="J21" s="53">
        <f t="shared" si="3"/>
        <v>0</v>
      </c>
      <c r="K21" s="56" t="str">
        <f t="shared" si="5"/>
        <v/>
      </c>
      <c r="L21" s="141" t="str">
        <f t="shared" si="0"/>
        <v/>
      </c>
      <c r="M21" s="208" t="str">
        <f t="shared" si="6"/>
        <v/>
      </c>
      <c r="N21" s="180" t="str">
        <f t="shared" si="8"/>
        <v/>
      </c>
      <c r="O21" s="221" t="str">
        <f t="shared" si="7"/>
        <v/>
      </c>
      <c r="P21" s="181" t="str">
        <f t="shared" si="4"/>
        <v/>
      </c>
      <c r="Q21" s="145"/>
      <c r="R21" s="106" t="str">
        <f t="shared" si="1"/>
        <v/>
      </c>
    </row>
    <row r="22" spans="1:18" x14ac:dyDescent="0.4">
      <c r="A22" s="46" t="e">
        <f>INDEX( 【消毒・清掃】一覧表!A:A, SMALL(【消毒・清掃】一覧表!$A$19:$A$118, ROW(【消毒・清掃】補助対象額整理表!A14) ) )</f>
        <v>#NUM!</v>
      </c>
      <c r="B22" s="323" t="str">
        <f>IFERROR(VLOOKUP(A22,【消毒・清掃】一覧表!$A$19:$J$118,4,FALSE),"")</f>
        <v/>
      </c>
      <c r="C22" s="257"/>
      <c r="D22" s="257"/>
      <c r="E22" s="213"/>
      <c r="F22" s="163"/>
      <c r="G22" s="29">
        <f>IFERROR(SUMIF(【消毒・清掃】一覧表!$D$19:$D$118,【消毒・清掃】補助対象額整理表!B22,【消毒・清掃】一覧表!$I$19:$I$118),"")</f>
        <v>0</v>
      </c>
      <c r="H22" s="53" t="str">
        <f t="shared" si="2"/>
        <v/>
      </c>
      <c r="I22" s="48"/>
      <c r="J22" s="53">
        <f t="shared" si="3"/>
        <v>0</v>
      </c>
      <c r="K22" s="56" t="str">
        <f t="shared" si="5"/>
        <v/>
      </c>
      <c r="L22" s="141" t="str">
        <f t="shared" si="0"/>
        <v/>
      </c>
      <c r="M22" s="208" t="str">
        <f t="shared" si="6"/>
        <v/>
      </c>
      <c r="N22" s="180" t="str">
        <f t="shared" si="8"/>
        <v/>
      </c>
      <c r="O22" s="221" t="str">
        <f t="shared" si="7"/>
        <v/>
      </c>
      <c r="P22" s="181" t="str">
        <f t="shared" si="4"/>
        <v/>
      </c>
      <c r="Q22" s="145"/>
      <c r="R22" s="106" t="str">
        <f t="shared" si="1"/>
        <v/>
      </c>
    </row>
    <row r="23" spans="1:18" x14ac:dyDescent="0.4">
      <c r="A23" s="46" t="e">
        <f>INDEX( 【消毒・清掃】一覧表!A:A, SMALL(【消毒・清掃】一覧表!$A$19:$A$118, ROW(【消毒・清掃】補助対象額整理表!A15) ) )</f>
        <v>#NUM!</v>
      </c>
      <c r="B23" s="323" t="str">
        <f>IFERROR(VLOOKUP(A23,【消毒・清掃】一覧表!$A$19:$J$118,4,FALSE),"")</f>
        <v/>
      </c>
      <c r="C23" s="257"/>
      <c r="D23" s="257"/>
      <c r="E23" s="213"/>
      <c r="F23" s="163"/>
      <c r="G23" s="29">
        <f>IFERROR(SUMIF(【消毒・清掃】一覧表!$D$19:$D$118,【消毒・清掃】補助対象額整理表!B23,【消毒・清掃】一覧表!$I$19:$I$118),"")</f>
        <v>0</v>
      </c>
      <c r="H23" s="53" t="str">
        <f t="shared" si="2"/>
        <v/>
      </c>
      <c r="I23" s="48"/>
      <c r="J23" s="53">
        <f t="shared" si="3"/>
        <v>0</v>
      </c>
      <c r="K23" s="56" t="str">
        <f t="shared" si="5"/>
        <v/>
      </c>
      <c r="L23" s="141" t="str">
        <f t="shared" si="0"/>
        <v/>
      </c>
      <c r="M23" s="208" t="str">
        <f t="shared" si="6"/>
        <v/>
      </c>
      <c r="N23" s="180" t="str">
        <f t="shared" si="8"/>
        <v/>
      </c>
      <c r="O23" s="221" t="str">
        <f t="shared" si="7"/>
        <v/>
      </c>
      <c r="P23" s="181" t="str">
        <f t="shared" si="4"/>
        <v/>
      </c>
      <c r="Q23" s="145"/>
      <c r="R23" s="106" t="str">
        <f t="shared" si="1"/>
        <v/>
      </c>
    </row>
    <row r="24" spans="1:18" x14ac:dyDescent="0.4">
      <c r="A24" s="46" t="e">
        <f>INDEX( 【消毒・清掃】一覧表!A:A, SMALL(【消毒・清掃】一覧表!$A$19:$A$118, ROW(【消毒・清掃】補助対象額整理表!A16) ) )</f>
        <v>#NUM!</v>
      </c>
      <c r="B24" s="323" t="str">
        <f>IFERROR(VLOOKUP(A24,【消毒・清掃】一覧表!$A$19:$J$118,4,FALSE),"")</f>
        <v/>
      </c>
      <c r="C24" s="257"/>
      <c r="D24" s="257"/>
      <c r="E24" s="213"/>
      <c r="F24" s="163"/>
      <c r="G24" s="29">
        <f>IFERROR(SUMIF(【消毒・清掃】一覧表!$D$19:$D$118,【消毒・清掃】補助対象額整理表!B24,【消毒・清掃】一覧表!$I$19:$I$118),"")</f>
        <v>0</v>
      </c>
      <c r="H24" s="53" t="str">
        <f t="shared" si="2"/>
        <v/>
      </c>
      <c r="I24" s="48"/>
      <c r="J24" s="53">
        <f t="shared" si="3"/>
        <v>0</v>
      </c>
      <c r="K24" s="56" t="str">
        <f t="shared" si="5"/>
        <v/>
      </c>
      <c r="L24" s="141" t="str">
        <f t="shared" si="0"/>
        <v/>
      </c>
      <c r="M24" s="208" t="str">
        <f t="shared" si="6"/>
        <v/>
      </c>
      <c r="N24" s="180" t="str">
        <f t="shared" si="8"/>
        <v/>
      </c>
      <c r="O24" s="221" t="str">
        <f t="shared" si="7"/>
        <v/>
      </c>
      <c r="P24" s="181" t="str">
        <f t="shared" si="4"/>
        <v/>
      </c>
      <c r="Q24" s="145"/>
      <c r="R24" s="106" t="str">
        <f t="shared" si="1"/>
        <v/>
      </c>
    </row>
    <row r="25" spans="1:18" x14ac:dyDescent="0.4">
      <c r="A25" s="46" t="e">
        <f>INDEX( 【消毒・清掃】一覧表!A:A, SMALL(【消毒・清掃】一覧表!$A$19:$A$118, ROW(【消毒・清掃】補助対象額整理表!A17) ) )</f>
        <v>#NUM!</v>
      </c>
      <c r="B25" s="323" t="str">
        <f>IFERROR(VLOOKUP(A25,【消毒・清掃】一覧表!$A$19:$J$118,4,FALSE),"")</f>
        <v/>
      </c>
      <c r="C25" s="257"/>
      <c r="D25" s="257"/>
      <c r="E25" s="213"/>
      <c r="F25" s="163"/>
      <c r="G25" s="29">
        <f>IFERROR(SUMIF(【消毒・清掃】一覧表!$D$19:$D$118,【消毒・清掃】補助対象額整理表!B25,【消毒・清掃】一覧表!$I$19:$I$118),"")</f>
        <v>0</v>
      </c>
      <c r="H25" s="53" t="str">
        <f t="shared" si="2"/>
        <v/>
      </c>
      <c r="I25" s="48"/>
      <c r="J25" s="53">
        <f t="shared" si="3"/>
        <v>0</v>
      </c>
      <c r="K25" s="56" t="str">
        <f t="shared" si="5"/>
        <v/>
      </c>
      <c r="L25" s="141" t="str">
        <f t="shared" si="0"/>
        <v/>
      </c>
      <c r="M25" s="208" t="str">
        <f t="shared" si="6"/>
        <v/>
      </c>
      <c r="N25" s="180" t="str">
        <f t="shared" si="8"/>
        <v/>
      </c>
      <c r="O25" s="221" t="str">
        <f t="shared" si="7"/>
        <v/>
      </c>
      <c r="P25" s="181" t="str">
        <f t="shared" si="4"/>
        <v/>
      </c>
      <c r="Q25" s="145"/>
      <c r="R25" s="106" t="str">
        <f t="shared" si="1"/>
        <v/>
      </c>
    </row>
    <row r="26" spans="1:18" x14ac:dyDescent="0.4">
      <c r="A26" s="46" t="e">
        <f>INDEX( 【消毒・清掃】一覧表!A:A, SMALL(【消毒・清掃】一覧表!$A$19:$A$118, ROW(【消毒・清掃】補助対象額整理表!A18) ) )</f>
        <v>#NUM!</v>
      </c>
      <c r="B26" s="323" t="str">
        <f>IFERROR(VLOOKUP(A26,【消毒・清掃】一覧表!$A$19:$J$118,4,FALSE),"")</f>
        <v/>
      </c>
      <c r="C26" s="257"/>
      <c r="D26" s="257"/>
      <c r="E26" s="213"/>
      <c r="F26" s="163"/>
      <c r="G26" s="29">
        <f>IFERROR(SUMIF(【消毒・清掃】一覧表!$D$19:$D$118,【消毒・清掃】補助対象額整理表!B26,【消毒・清掃】一覧表!$I$19:$I$118),"")</f>
        <v>0</v>
      </c>
      <c r="H26" s="53" t="str">
        <f t="shared" si="2"/>
        <v/>
      </c>
      <c r="I26" s="48"/>
      <c r="J26" s="53">
        <f t="shared" si="3"/>
        <v>0</v>
      </c>
      <c r="K26" s="56" t="str">
        <f t="shared" si="5"/>
        <v/>
      </c>
      <c r="L26" s="141" t="str">
        <f t="shared" si="0"/>
        <v/>
      </c>
      <c r="M26" s="208" t="str">
        <f t="shared" si="6"/>
        <v/>
      </c>
      <c r="N26" s="180" t="str">
        <f t="shared" si="8"/>
        <v/>
      </c>
      <c r="O26" s="221" t="str">
        <f t="shared" si="7"/>
        <v/>
      </c>
      <c r="P26" s="181" t="str">
        <f t="shared" si="4"/>
        <v/>
      </c>
      <c r="Q26" s="145"/>
      <c r="R26" s="106" t="str">
        <f t="shared" si="1"/>
        <v/>
      </c>
    </row>
    <row r="27" spans="1:18" x14ac:dyDescent="0.4">
      <c r="A27" s="46" t="e">
        <f>INDEX( 【消毒・清掃】一覧表!A:A, SMALL(【消毒・清掃】一覧表!$A$19:$A$118, ROW(【消毒・清掃】補助対象額整理表!A19) ) )</f>
        <v>#NUM!</v>
      </c>
      <c r="B27" s="323" t="str">
        <f>IFERROR(VLOOKUP(A27,【消毒・清掃】一覧表!$A$19:$J$118,4,FALSE),"")</f>
        <v/>
      </c>
      <c r="C27" s="257"/>
      <c r="D27" s="257"/>
      <c r="E27" s="213"/>
      <c r="F27" s="163"/>
      <c r="G27" s="29">
        <f>IFERROR(SUMIF(【消毒・清掃】一覧表!$D$19:$D$118,【消毒・清掃】補助対象額整理表!B27,【消毒・清掃】一覧表!$I$19:$I$118),"")</f>
        <v>0</v>
      </c>
      <c r="H27" s="53" t="str">
        <f t="shared" si="2"/>
        <v/>
      </c>
      <c r="I27" s="48"/>
      <c r="J27" s="53">
        <f t="shared" si="3"/>
        <v>0</v>
      </c>
      <c r="K27" s="56" t="str">
        <f t="shared" si="5"/>
        <v/>
      </c>
      <c r="L27" s="141" t="str">
        <f t="shared" si="0"/>
        <v/>
      </c>
      <c r="M27" s="208" t="str">
        <f t="shared" si="6"/>
        <v/>
      </c>
      <c r="N27" s="180" t="str">
        <f t="shared" si="8"/>
        <v/>
      </c>
      <c r="O27" s="221" t="str">
        <f t="shared" si="7"/>
        <v/>
      </c>
      <c r="P27" s="181" t="str">
        <f t="shared" si="4"/>
        <v/>
      </c>
      <c r="Q27" s="145"/>
      <c r="R27" s="106" t="str">
        <f t="shared" si="1"/>
        <v/>
      </c>
    </row>
    <row r="28" spans="1:18" x14ac:dyDescent="0.4">
      <c r="A28" s="46" t="e">
        <f>INDEX( 【消毒・清掃】一覧表!A:A, SMALL(【消毒・清掃】一覧表!$A$19:$A$118, ROW(【消毒・清掃】補助対象額整理表!A20) ) )</f>
        <v>#NUM!</v>
      </c>
      <c r="B28" s="323" t="str">
        <f>IFERROR(VLOOKUP(A28,【消毒・清掃】一覧表!$A$19:$J$118,4,FALSE),"")</f>
        <v/>
      </c>
      <c r="C28" s="257"/>
      <c r="D28" s="257"/>
      <c r="E28" s="213"/>
      <c r="F28" s="163"/>
      <c r="G28" s="29">
        <f>IFERROR(SUMIF(【消毒・清掃】一覧表!$D$19:$D$118,【消毒・清掃】補助対象額整理表!B28,【消毒・清掃】一覧表!$I$19:$I$118),"")</f>
        <v>0</v>
      </c>
      <c r="H28" s="53" t="str">
        <f t="shared" si="2"/>
        <v/>
      </c>
      <c r="I28" s="48"/>
      <c r="J28" s="53">
        <f t="shared" si="3"/>
        <v>0</v>
      </c>
      <c r="K28" s="56" t="str">
        <f t="shared" si="5"/>
        <v/>
      </c>
      <c r="L28" s="141" t="str">
        <f t="shared" si="0"/>
        <v/>
      </c>
      <c r="M28" s="208" t="str">
        <f t="shared" si="6"/>
        <v/>
      </c>
      <c r="N28" s="180" t="str">
        <f t="shared" si="8"/>
        <v/>
      </c>
      <c r="O28" s="221" t="str">
        <f t="shared" si="7"/>
        <v/>
      </c>
      <c r="P28" s="181" t="str">
        <f t="shared" si="4"/>
        <v/>
      </c>
      <c r="Q28" s="145"/>
      <c r="R28" s="106" t="str">
        <f t="shared" si="1"/>
        <v/>
      </c>
    </row>
    <row r="29" spans="1:18" x14ac:dyDescent="0.4">
      <c r="A29" s="46" t="e">
        <f>INDEX( 【消毒・清掃】一覧表!A:A, SMALL(【消毒・清掃】一覧表!$A$19:$A$118, ROW(【消毒・清掃】補助対象額整理表!A21) ) )</f>
        <v>#NUM!</v>
      </c>
      <c r="B29" s="323" t="str">
        <f>IFERROR(VLOOKUP(A29,【消毒・清掃】一覧表!$A$19:$J$118,4,FALSE),"")</f>
        <v/>
      </c>
      <c r="C29" s="257"/>
      <c r="D29" s="257"/>
      <c r="E29" s="213"/>
      <c r="F29" s="163"/>
      <c r="G29" s="29">
        <f>IFERROR(SUMIF(【消毒・清掃】一覧表!$D$19:$D$118,【消毒・清掃】補助対象額整理表!B29,【消毒・清掃】一覧表!$I$19:$I$118),"")</f>
        <v>0</v>
      </c>
      <c r="H29" s="53" t="str">
        <f t="shared" si="2"/>
        <v/>
      </c>
      <c r="I29" s="48"/>
      <c r="J29" s="53">
        <f t="shared" si="3"/>
        <v>0</v>
      </c>
      <c r="K29" s="56" t="str">
        <f t="shared" si="5"/>
        <v/>
      </c>
      <c r="L29" s="141" t="str">
        <f t="shared" si="0"/>
        <v/>
      </c>
      <c r="M29" s="208" t="str">
        <f t="shared" si="6"/>
        <v/>
      </c>
      <c r="N29" s="180" t="str">
        <f t="shared" si="8"/>
        <v/>
      </c>
      <c r="O29" s="221" t="str">
        <f t="shared" si="7"/>
        <v/>
      </c>
      <c r="P29" s="181" t="str">
        <f t="shared" si="4"/>
        <v/>
      </c>
      <c r="Q29" s="145"/>
      <c r="R29" s="106" t="str">
        <f t="shared" si="1"/>
        <v/>
      </c>
    </row>
    <row r="30" spans="1:18" ht="19.5" thickBot="1" x14ac:dyDescent="0.45">
      <c r="A30" s="127" t="e">
        <f>INDEX( 【消毒・清掃】一覧表!A:A, SMALL(【消毒・清掃】一覧表!$A$19:$A$118, ROW(【消毒・清掃】補助対象額整理表!A22) ) )</f>
        <v>#NUM!</v>
      </c>
      <c r="B30" s="324" t="str">
        <f>IFERROR(VLOOKUP(A30,【消毒・清掃】一覧表!$A$19:$J$118,4,FALSE),"")</f>
        <v/>
      </c>
      <c r="C30" s="258"/>
      <c r="D30" s="258"/>
      <c r="E30" s="214"/>
      <c r="F30" s="163"/>
      <c r="G30" s="109">
        <f>IFERROR(SUMIF(【消毒・清掃】一覧表!$D$19:$D$118,【消毒・清掃】補助対象額整理表!B30,【消毒・清掃】一覧表!$I$19:$I$118),"")</f>
        <v>0</v>
      </c>
      <c r="H30" s="57" t="str">
        <f t="shared" si="2"/>
        <v/>
      </c>
      <c r="I30" s="48"/>
      <c r="J30" s="57">
        <f t="shared" si="3"/>
        <v>0</v>
      </c>
      <c r="K30" s="56" t="str">
        <f t="shared" si="5"/>
        <v/>
      </c>
      <c r="L30" s="141" t="str">
        <f t="shared" si="0"/>
        <v/>
      </c>
      <c r="M30" s="210" t="str">
        <f t="shared" si="6"/>
        <v/>
      </c>
      <c r="N30" s="182" t="str">
        <f>IF(F30="","",F30)</f>
        <v/>
      </c>
      <c r="O30" s="222" t="str">
        <f t="shared" si="7"/>
        <v/>
      </c>
      <c r="P30" s="183" t="str">
        <f t="shared" si="4"/>
        <v/>
      </c>
      <c r="Q30" s="145"/>
      <c r="R30" s="106" t="str">
        <f t="shared" si="1"/>
        <v/>
      </c>
    </row>
    <row r="31" spans="1:18" ht="19.5" thickTop="1" x14ac:dyDescent="0.4"/>
  </sheetData>
  <sheetProtection password="D2DD" sheet="1" selectLockedCells="1"/>
  <mergeCells count="40">
    <mergeCell ref="Q8:Q10"/>
    <mergeCell ref="G7:J7"/>
    <mergeCell ref="B7:F7"/>
    <mergeCell ref="E8:J8"/>
    <mergeCell ref="O10:P10"/>
    <mergeCell ref="K10:L10"/>
    <mergeCell ref="E9:H9"/>
    <mergeCell ref="G10:H10"/>
    <mergeCell ref="I9:J9"/>
    <mergeCell ref="B8:D10"/>
    <mergeCell ref="I10:J10"/>
    <mergeCell ref="M10:N10"/>
    <mergeCell ref="K9:L9"/>
    <mergeCell ref="M8:P9"/>
    <mergeCell ref="M7:O7"/>
    <mergeCell ref="B30:D30"/>
    <mergeCell ref="B29:D29"/>
    <mergeCell ref="B18:D18"/>
    <mergeCell ref="B19:D19"/>
    <mergeCell ref="B25:D25"/>
    <mergeCell ref="B26:D26"/>
    <mergeCell ref="B27:D27"/>
    <mergeCell ref="B28:D28"/>
    <mergeCell ref="B24:D24"/>
    <mergeCell ref="B17:D17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1:D11"/>
    <mergeCell ref="B2:O2"/>
    <mergeCell ref="A3:C3"/>
    <mergeCell ref="A4:C4"/>
    <mergeCell ref="D3:G3"/>
    <mergeCell ref="D4:G4"/>
  </mergeCells>
  <phoneticPr fontId="3"/>
  <conditionalFormatting sqref="O11:P30">
    <cfRule type="expression" priority="3" stopIfTrue="1">
      <formula>#REF!=""</formula>
    </cfRule>
    <cfRule type="expression" dxfId="6" priority="4">
      <formula>OR(#REF!&gt;#REF!,#REF!&gt;#REF!)</formula>
    </cfRule>
  </conditionalFormatting>
  <conditionalFormatting sqref="G11:N30">
    <cfRule type="expression" priority="5" stopIfTrue="1">
      <formula>#REF!=""</formula>
    </cfRule>
    <cfRule type="expression" dxfId="5" priority="6">
      <formula>OR(#REF!&gt;#REF!,#REF!&gt;#REF!)</formula>
    </cfRule>
  </conditionalFormatting>
  <conditionalFormatting sqref="E11:F30">
    <cfRule type="expression" priority="1" stopIfTrue="1">
      <formula>#REF!=""</formula>
    </cfRule>
    <cfRule type="expression" dxfId="4" priority="2">
      <formula>OR(#REF!&gt;#REF!,#REF!&gt;#REF!)</formula>
    </cfRule>
  </conditionalFormatting>
  <dataValidations count="1">
    <dataValidation type="custom" allowBlank="1" showInputMessage="1" showErrorMessage="1" errorTitle="入力エラー" error="購入量よりも多い数量が入力されています。" sqref="I11:I30">
      <formula1>I11&lt;=E11</formula1>
    </dataValidation>
  </dataValidations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8"/>
  <sheetViews>
    <sheetView showGridLines="0" view="pageBreakPreview" topLeftCell="B1" zoomScaleNormal="100" zoomScaleSheetLayoutView="100" workbookViewId="0">
      <selection activeCell="D3" sqref="D3:E3"/>
    </sheetView>
  </sheetViews>
  <sheetFormatPr defaultRowHeight="18.75" x14ac:dyDescent="0.4"/>
  <cols>
    <col min="1" max="1" width="11.625" style="23" hidden="1" customWidth="1"/>
    <col min="2" max="3" width="9.25" style="23" customWidth="1"/>
    <col min="4" max="4" width="24.75" style="23" customWidth="1"/>
    <col min="5" max="5" width="22.5" style="23" customWidth="1"/>
    <col min="6" max="6" width="15.875" style="23" customWidth="1"/>
    <col min="7" max="7" width="8" style="23" customWidth="1"/>
    <col min="8" max="8" width="6.25" style="23" customWidth="1"/>
    <col min="9" max="9" width="12.625" style="23" customWidth="1"/>
    <col min="10" max="10" width="7.375" style="23" customWidth="1"/>
    <col min="11" max="11" width="23.5" style="23" customWidth="1"/>
    <col min="12" max="12" width="9" style="23"/>
    <col min="13" max="15" width="9" style="34"/>
  </cols>
  <sheetData>
    <row r="1" spans="1:14" ht="24" x14ac:dyDescent="0.4">
      <c r="B1" s="23" t="s">
        <v>94</v>
      </c>
      <c r="I1" s="33"/>
      <c r="K1" s="63" t="s">
        <v>99</v>
      </c>
    </row>
    <row r="2" spans="1:14" ht="30" customHeight="1" thickBot="1" x14ac:dyDescent="0.45">
      <c r="A2" s="228" t="s">
        <v>136</v>
      </c>
      <c r="B2" s="228"/>
      <c r="C2" s="228"/>
      <c r="D2" s="228"/>
      <c r="E2" s="228"/>
      <c r="F2" s="228"/>
      <c r="G2" s="228"/>
      <c r="H2" s="228"/>
      <c r="I2" s="228"/>
      <c r="J2" s="228"/>
      <c r="K2" s="166" t="s">
        <v>152</v>
      </c>
      <c r="L2" s="15"/>
      <c r="M2" s="15"/>
    </row>
    <row r="3" spans="1:14" x14ac:dyDescent="0.4">
      <c r="A3" s="25"/>
      <c r="B3" s="357" t="s">
        <v>0</v>
      </c>
      <c r="C3" s="358"/>
      <c r="D3" s="353"/>
      <c r="E3" s="354"/>
      <c r="F3" s="35"/>
      <c r="G3" s="25"/>
      <c r="H3" s="25"/>
      <c r="J3" s="36"/>
      <c r="K3" s="110" t="s">
        <v>1</v>
      </c>
      <c r="L3" s="25"/>
      <c r="M3" s="37"/>
    </row>
    <row r="4" spans="1:14" ht="19.5" thickBot="1" x14ac:dyDescent="0.45">
      <c r="A4" s="25"/>
      <c r="B4" s="359" t="s">
        <v>2</v>
      </c>
      <c r="C4" s="360"/>
      <c r="D4" s="355"/>
      <c r="E4" s="356"/>
      <c r="F4" s="24"/>
      <c r="G4" s="25"/>
      <c r="H4" s="25"/>
      <c r="J4" s="38" t="s">
        <v>3</v>
      </c>
      <c r="K4" s="123" t="s">
        <v>109</v>
      </c>
      <c r="L4" s="25"/>
      <c r="M4" s="37"/>
    </row>
    <row r="5" spans="1:14" ht="9" customHeight="1" thickBot="1" x14ac:dyDescent="0.45">
      <c r="A5" s="26"/>
      <c r="B5" s="26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 ht="18.75" customHeight="1" x14ac:dyDescent="0.4">
      <c r="A6" s="25"/>
      <c r="B6" s="311" t="s">
        <v>100</v>
      </c>
      <c r="C6" s="312"/>
      <c r="D6" s="146"/>
      <c r="E6" s="243" t="str">
        <f>IF(OR(AND($D$6="",$D$7=""),$D$6="",$D$7=""),"※「２　一覧表」を入力する前に感染発生日と終息日を入力してください","")</f>
        <v>※「２　一覧表」を入力する前に感染発生日と終息日を入力してください</v>
      </c>
      <c r="F6" s="244"/>
      <c r="G6" s="116"/>
      <c r="H6" s="25"/>
      <c r="I6" s="25"/>
      <c r="M6" s="23"/>
    </row>
    <row r="7" spans="1:14" ht="19.5" thickBot="1" x14ac:dyDescent="0.45">
      <c r="A7" s="25"/>
      <c r="B7" s="313" t="s">
        <v>4</v>
      </c>
      <c r="C7" s="314"/>
      <c r="D7" s="147"/>
      <c r="E7" s="243"/>
      <c r="F7" s="244"/>
      <c r="G7" s="116"/>
      <c r="H7" s="25"/>
      <c r="I7" s="25"/>
      <c r="M7" s="23"/>
    </row>
    <row r="8" spans="1:14" x14ac:dyDescent="0.4">
      <c r="F8" s="39"/>
      <c r="G8" s="39"/>
      <c r="H8" s="39"/>
      <c r="M8" s="23"/>
    </row>
    <row r="9" spans="1:14" ht="20.25" thickBot="1" x14ac:dyDescent="0.45">
      <c r="B9" s="75" t="s">
        <v>115</v>
      </c>
      <c r="F9" s="39"/>
      <c r="G9" s="39"/>
      <c r="H9" s="39"/>
      <c r="M9" s="23"/>
    </row>
    <row r="10" spans="1:14" ht="19.5" thickBot="1" x14ac:dyDescent="0.45">
      <c r="B10" s="229" t="s">
        <v>85</v>
      </c>
      <c r="C10" s="230"/>
      <c r="D10" s="230"/>
      <c r="E10" s="231"/>
      <c r="F10" s="74"/>
      <c r="G10" s="74"/>
      <c r="H10" s="39"/>
      <c r="M10" s="23"/>
    </row>
    <row r="11" spans="1:14" x14ac:dyDescent="0.4">
      <c r="B11" s="315"/>
      <c r="C11" s="232" t="s">
        <v>84</v>
      </c>
      <c r="D11" s="233"/>
      <c r="E11" s="234"/>
      <c r="F11" s="40"/>
      <c r="G11" s="40"/>
      <c r="H11" s="40"/>
      <c r="I11" s="39"/>
      <c r="M11" s="23"/>
      <c r="N11" s="23"/>
    </row>
    <row r="12" spans="1:14" x14ac:dyDescent="0.4">
      <c r="B12" s="316"/>
      <c r="C12" s="224" t="s">
        <v>97</v>
      </c>
      <c r="D12" s="118" t="s">
        <v>98</v>
      </c>
      <c r="E12" s="226"/>
      <c r="F12" s="73"/>
      <c r="G12" s="73"/>
      <c r="H12" s="16"/>
      <c r="I12" s="39"/>
      <c r="M12" s="23"/>
      <c r="N12" s="23"/>
    </row>
    <row r="13" spans="1:14" x14ac:dyDescent="0.4">
      <c r="B13" s="317"/>
      <c r="C13" s="235" t="s">
        <v>111</v>
      </c>
      <c r="D13" s="236"/>
      <c r="E13" s="237"/>
      <c r="F13" s="40"/>
      <c r="G13" s="40"/>
      <c r="H13" s="40"/>
      <c r="I13" s="39"/>
      <c r="M13" s="23"/>
      <c r="N13" s="23"/>
    </row>
    <row r="14" spans="1:14" ht="19.5" thickBot="1" x14ac:dyDescent="0.45">
      <c r="B14" s="318"/>
      <c r="C14" s="319" t="s">
        <v>96</v>
      </c>
      <c r="D14" s="320"/>
      <c r="E14" s="122"/>
      <c r="F14" s="69"/>
      <c r="G14" s="69"/>
      <c r="H14" s="40"/>
      <c r="I14" s="39"/>
      <c r="M14" s="23"/>
      <c r="N14" s="23"/>
    </row>
    <row r="15" spans="1:14" x14ac:dyDescent="0.4">
      <c r="F15" s="39"/>
      <c r="G15" s="39"/>
      <c r="H15" s="39"/>
      <c r="M15" s="23"/>
    </row>
    <row r="16" spans="1:14" ht="19.5" x14ac:dyDescent="0.4">
      <c r="B16" s="75" t="s">
        <v>116</v>
      </c>
      <c r="F16" s="39"/>
      <c r="G16" s="39"/>
      <c r="H16" s="39"/>
      <c r="M16" s="23"/>
    </row>
    <row r="17" spans="1:13" ht="19.5" x14ac:dyDescent="0.4">
      <c r="B17" s="20" t="s">
        <v>106</v>
      </c>
      <c r="I17" s="39"/>
      <c r="M17" s="23"/>
    </row>
    <row r="18" spans="1:13" ht="36.75" x14ac:dyDescent="0.4">
      <c r="A18" s="4"/>
      <c r="B18" s="4" t="s">
        <v>5</v>
      </c>
      <c r="C18" s="4" t="s">
        <v>6</v>
      </c>
      <c r="D18" s="6" t="s">
        <v>26</v>
      </c>
      <c r="E18" s="113" t="s">
        <v>20</v>
      </c>
      <c r="F18" s="4" t="s">
        <v>9</v>
      </c>
      <c r="G18" s="157" t="s">
        <v>10</v>
      </c>
      <c r="H18" s="158" t="s">
        <v>19</v>
      </c>
      <c r="I18" s="4" t="s">
        <v>11</v>
      </c>
      <c r="J18" s="6" t="s">
        <v>12</v>
      </c>
      <c r="K18" s="6" t="s">
        <v>13</v>
      </c>
    </row>
    <row r="19" spans="1:13" x14ac:dyDescent="0.4">
      <c r="A19" s="92" t="str">
        <f>IF(COUNTIF(D19:D118,D19)=1,ROW(),"")</f>
        <v/>
      </c>
      <c r="B19" s="42"/>
      <c r="C19" s="42"/>
      <c r="D19" s="67"/>
      <c r="E19" s="219"/>
      <c r="F19" s="45"/>
      <c r="G19" s="43"/>
      <c r="H19" s="148"/>
      <c r="I19" s="78"/>
      <c r="J19" s="44"/>
      <c r="K19" s="45"/>
    </row>
    <row r="20" spans="1:13" x14ac:dyDescent="0.4">
      <c r="A20" s="92" t="str">
        <f t="shared" ref="A20:A83" si="0">IF(COUNTIF(D20:D119,D20)=1,ROW(),"")</f>
        <v/>
      </c>
      <c r="B20" s="42"/>
      <c r="C20" s="42"/>
      <c r="D20" s="67"/>
      <c r="E20" s="219"/>
      <c r="F20" s="45"/>
      <c r="G20" s="43"/>
      <c r="H20" s="148"/>
      <c r="I20" s="78"/>
      <c r="J20" s="44"/>
      <c r="K20" s="45"/>
    </row>
    <row r="21" spans="1:13" x14ac:dyDescent="0.4">
      <c r="A21" s="92" t="str">
        <f t="shared" si="0"/>
        <v/>
      </c>
      <c r="B21" s="42"/>
      <c r="C21" s="42"/>
      <c r="D21" s="67"/>
      <c r="E21" s="219"/>
      <c r="F21" s="45"/>
      <c r="G21" s="43"/>
      <c r="H21" s="148"/>
      <c r="I21" s="78"/>
      <c r="J21" s="44"/>
      <c r="K21" s="45"/>
    </row>
    <row r="22" spans="1:13" x14ac:dyDescent="0.4">
      <c r="A22" s="92" t="str">
        <f t="shared" si="0"/>
        <v/>
      </c>
      <c r="B22" s="42"/>
      <c r="C22" s="42"/>
      <c r="D22" s="67"/>
      <c r="E22" s="219"/>
      <c r="F22" s="45"/>
      <c r="G22" s="43"/>
      <c r="H22" s="148"/>
      <c r="I22" s="78"/>
      <c r="J22" s="44"/>
      <c r="K22" s="45"/>
    </row>
    <row r="23" spans="1:13" x14ac:dyDescent="0.4">
      <c r="A23" s="92" t="str">
        <f t="shared" si="0"/>
        <v/>
      </c>
      <c r="B23" s="42"/>
      <c r="C23" s="42"/>
      <c r="D23" s="67"/>
      <c r="E23" s="219"/>
      <c r="F23" s="45"/>
      <c r="G23" s="43"/>
      <c r="H23" s="148"/>
      <c r="I23" s="78"/>
      <c r="J23" s="44"/>
      <c r="K23" s="45"/>
    </row>
    <row r="24" spans="1:13" x14ac:dyDescent="0.4">
      <c r="A24" s="92" t="str">
        <f t="shared" si="0"/>
        <v/>
      </c>
      <c r="B24" s="42"/>
      <c r="C24" s="42"/>
      <c r="D24" s="67"/>
      <c r="E24" s="219"/>
      <c r="F24" s="45"/>
      <c r="G24" s="43"/>
      <c r="H24" s="148"/>
      <c r="I24" s="78"/>
      <c r="J24" s="44"/>
      <c r="K24" s="45"/>
    </row>
    <row r="25" spans="1:13" x14ac:dyDescent="0.4">
      <c r="A25" s="92" t="str">
        <f t="shared" si="0"/>
        <v/>
      </c>
      <c r="B25" s="42"/>
      <c r="C25" s="42"/>
      <c r="D25" s="67"/>
      <c r="E25" s="219"/>
      <c r="F25" s="45"/>
      <c r="G25" s="43"/>
      <c r="H25" s="148"/>
      <c r="I25" s="78"/>
      <c r="J25" s="44"/>
      <c r="K25" s="45"/>
    </row>
    <row r="26" spans="1:13" x14ac:dyDescent="0.4">
      <c r="A26" s="92" t="str">
        <f t="shared" si="0"/>
        <v/>
      </c>
      <c r="B26" s="42"/>
      <c r="C26" s="42"/>
      <c r="D26" s="67"/>
      <c r="E26" s="219"/>
      <c r="F26" s="45"/>
      <c r="G26" s="43"/>
      <c r="H26" s="148"/>
      <c r="I26" s="78"/>
      <c r="J26" s="44"/>
      <c r="K26" s="45"/>
    </row>
    <row r="27" spans="1:13" x14ac:dyDescent="0.4">
      <c r="A27" s="92" t="str">
        <f t="shared" si="0"/>
        <v/>
      </c>
      <c r="B27" s="42"/>
      <c r="C27" s="42"/>
      <c r="D27" s="67"/>
      <c r="E27" s="219"/>
      <c r="F27" s="45"/>
      <c r="G27" s="43"/>
      <c r="H27" s="148"/>
      <c r="I27" s="78"/>
      <c r="J27" s="44"/>
      <c r="K27" s="45"/>
    </row>
    <row r="28" spans="1:13" x14ac:dyDescent="0.4">
      <c r="A28" s="92" t="str">
        <f t="shared" si="0"/>
        <v/>
      </c>
      <c r="B28" s="42"/>
      <c r="C28" s="42"/>
      <c r="D28" s="67"/>
      <c r="E28" s="219"/>
      <c r="F28" s="45"/>
      <c r="G28" s="43"/>
      <c r="H28" s="148"/>
      <c r="I28" s="78"/>
      <c r="J28" s="44"/>
      <c r="K28" s="45"/>
    </row>
    <row r="29" spans="1:13" x14ac:dyDescent="0.4">
      <c r="A29" s="92" t="str">
        <f t="shared" si="0"/>
        <v/>
      </c>
      <c r="B29" s="42"/>
      <c r="C29" s="42"/>
      <c r="D29" s="67"/>
      <c r="E29" s="219"/>
      <c r="F29" s="45"/>
      <c r="G29" s="43"/>
      <c r="H29" s="148"/>
      <c r="I29" s="78"/>
      <c r="J29" s="44"/>
      <c r="K29" s="45"/>
    </row>
    <row r="30" spans="1:13" x14ac:dyDescent="0.4">
      <c r="A30" s="92" t="str">
        <f t="shared" si="0"/>
        <v/>
      </c>
      <c r="B30" s="42"/>
      <c r="C30" s="42"/>
      <c r="D30" s="67"/>
      <c r="E30" s="219"/>
      <c r="F30" s="45"/>
      <c r="G30" s="43"/>
      <c r="H30" s="148"/>
      <c r="I30" s="78"/>
      <c r="J30" s="44"/>
      <c r="K30" s="45"/>
    </row>
    <row r="31" spans="1:13" x14ac:dyDescent="0.4">
      <c r="A31" s="92" t="str">
        <f t="shared" si="0"/>
        <v/>
      </c>
      <c r="B31" s="42"/>
      <c r="C31" s="42"/>
      <c r="D31" s="67"/>
      <c r="E31" s="219"/>
      <c r="F31" s="45"/>
      <c r="G31" s="43"/>
      <c r="H31" s="148"/>
      <c r="I31" s="78"/>
      <c r="J31" s="44"/>
      <c r="K31" s="45"/>
    </row>
    <row r="32" spans="1:13" x14ac:dyDescent="0.4">
      <c r="A32" s="92" t="str">
        <f t="shared" si="0"/>
        <v/>
      </c>
      <c r="B32" s="42"/>
      <c r="C32" s="42"/>
      <c r="D32" s="67"/>
      <c r="E32" s="219"/>
      <c r="F32" s="45"/>
      <c r="G32" s="43"/>
      <c r="H32" s="148"/>
      <c r="I32" s="78"/>
      <c r="J32" s="44"/>
      <c r="K32" s="45"/>
    </row>
    <row r="33" spans="1:13" x14ac:dyDescent="0.4">
      <c r="A33" s="92" t="str">
        <f t="shared" si="0"/>
        <v/>
      </c>
      <c r="B33" s="42"/>
      <c r="C33" s="42"/>
      <c r="D33" s="67"/>
      <c r="E33" s="219"/>
      <c r="F33" s="45"/>
      <c r="G33" s="43"/>
      <c r="H33" s="148"/>
      <c r="I33" s="78"/>
      <c r="J33" s="44"/>
      <c r="K33" s="45"/>
    </row>
    <row r="34" spans="1:13" x14ac:dyDescent="0.4">
      <c r="A34" s="92" t="str">
        <f t="shared" si="0"/>
        <v/>
      </c>
      <c r="B34" s="42"/>
      <c r="C34" s="42"/>
      <c r="D34" s="67"/>
      <c r="E34" s="219"/>
      <c r="F34" s="45"/>
      <c r="G34" s="43"/>
      <c r="H34" s="148"/>
      <c r="I34" s="78"/>
      <c r="J34" s="44"/>
      <c r="K34" s="45"/>
    </row>
    <row r="35" spans="1:13" x14ac:dyDescent="0.4">
      <c r="A35" s="92" t="str">
        <f t="shared" si="0"/>
        <v/>
      </c>
      <c r="B35" s="42"/>
      <c r="C35" s="42"/>
      <c r="D35" s="67"/>
      <c r="E35" s="219"/>
      <c r="F35" s="45"/>
      <c r="G35" s="43"/>
      <c r="H35" s="148"/>
      <c r="I35" s="78"/>
      <c r="J35" s="44"/>
      <c r="K35" s="45"/>
    </row>
    <row r="36" spans="1:13" x14ac:dyDescent="0.4">
      <c r="A36" s="92" t="str">
        <f t="shared" si="0"/>
        <v/>
      </c>
      <c r="B36" s="42"/>
      <c r="C36" s="42"/>
      <c r="D36" s="67"/>
      <c r="E36" s="219"/>
      <c r="F36" s="45"/>
      <c r="G36" s="43"/>
      <c r="H36" s="148"/>
      <c r="I36" s="78"/>
      <c r="J36" s="44"/>
      <c r="K36" s="45"/>
    </row>
    <row r="37" spans="1:13" x14ac:dyDescent="0.4">
      <c r="A37" s="92" t="str">
        <f t="shared" si="0"/>
        <v/>
      </c>
      <c r="B37" s="42"/>
      <c r="C37" s="42"/>
      <c r="D37" s="67"/>
      <c r="E37" s="219"/>
      <c r="F37" s="45"/>
      <c r="G37" s="43"/>
      <c r="H37" s="148"/>
      <c r="I37" s="78"/>
      <c r="J37" s="44"/>
      <c r="K37" s="45"/>
    </row>
    <row r="38" spans="1:13" x14ac:dyDescent="0.4">
      <c r="A38" s="92" t="str">
        <f t="shared" si="0"/>
        <v/>
      </c>
      <c r="B38" s="42"/>
      <c r="C38" s="42"/>
      <c r="D38" s="67"/>
      <c r="E38" s="219"/>
      <c r="F38" s="45"/>
      <c r="G38" s="43"/>
      <c r="H38" s="148"/>
      <c r="I38" s="78"/>
      <c r="J38" s="44"/>
      <c r="K38" s="45"/>
    </row>
    <row r="39" spans="1:13" x14ac:dyDescent="0.4">
      <c r="A39" s="92" t="str">
        <f t="shared" si="0"/>
        <v/>
      </c>
      <c r="B39" s="42"/>
      <c r="C39" s="42"/>
      <c r="D39" s="67"/>
      <c r="E39" s="219"/>
      <c r="F39" s="45"/>
      <c r="G39" s="43"/>
      <c r="H39" s="148"/>
      <c r="I39" s="78"/>
      <c r="J39" s="44"/>
      <c r="K39" s="45"/>
    </row>
    <row r="40" spans="1:13" x14ac:dyDescent="0.4">
      <c r="A40" s="92" t="str">
        <f t="shared" si="0"/>
        <v/>
      </c>
      <c r="B40" s="42"/>
      <c r="C40" s="42"/>
      <c r="D40" s="67"/>
      <c r="E40" s="219"/>
      <c r="F40" s="45"/>
      <c r="G40" s="43"/>
      <c r="H40" s="148"/>
      <c r="I40" s="78"/>
      <c r="J40" s="44"/>
      <c r="K40" s="45"/>
    </row>
    <row r="41" spans="1:13" x14ac:dyDescent="0.4">
      <c r="A41" s="92" t="str">
        <f t="shared" si="0"/>
        <v/>
      </c>
      <c r="B41" s="42"/>
      <c r="C41" s="42"/>
      <c r="D41" s="67"/>
      <c r="E41" s="219"/>
      <c r="F41" s="45"/>
      <c r="G41" s="43"/>
      <c r="H41" s="148"/>
      <c r="I41" s="78"/>
      <c r="J41" s="44"/>
      <c r="K41" s="45"/>
    </row>
    <row r="42" spans="1:13" x14ac:dyDescent="0.4">
      <c r="A42" s="92" t="str">
        <f t="shared" si="0"/>
        <v/>
      </c>
      <c r="B42" s="42"/>
      <c r="C42" s="42"/>
      <c r="D42" s="67"/>
      <c r="E42" s="219"/>
      <c r="F42" s="45"/>
      <c r="G42" s="43"/>
      <c r="H42" s="148"/>
      <c r="I42" s="78"/>
      <c r="J42" s="44"/>
      <c r="K42" s="45"/>
      <c r="M42" s="23"/>
    </row>
    <row r="43" spans="1:13" x14ac:dyDescent="0.4">
      <c r="A43" s="92" t="str">
        <f t="shared" si="0"/>
        <v/>
      </c>
      <c r="B43" s="42"/>
      <c r="C43" s="42"/>
      <c r="D43" s="67"/>
      <c r="E43" s="219"/>
      <c r="F43" s="45"/>
      <c r="G43" s="43"/>
      <c r="H43" s="148"/>
      <c r="I43" s="78"/>
      <c r="J43" s="44"/>
      <c r="K43" s="45"/>
      <c r="M43" s="23"/>
    </row>
    <row r="44" spans="1:13" x14ac:dyDescent="0.4">
      <c r="A44" s="92" t="str">
        <f t="shared" si="0"/>
        <v/>
      </c>
      <c r="B44" s="42"/>
      <c r="C44" s="42"/>
      <c r="D44" s="67"/>
      <c r="E44" s="219"/>
      <c r="F44" s="45"/>
      <c r="G44" s="43"/>
      <c r="H44" s="148"/>
      <c r="I44" s="78"/>
      <c r="J44" s="44"/>
      <c r="K44" s="45"/>
      <c r="M44" s="23"/>
    </row>
    <row r="45" spans="1:13" x14ac:dyDescent="0.4">
      <c r="A45" s="92" t="str">
        <f t="shared" si="0"/>
        <v/>
      </c>
      <c r="B45" s="42"/>
      <c r="C45" s="42"/>
      <c r="D45" s="67"/>
      <c r="E45" s="219"/>
      <c r="F45" s="45"/>
      <c r="G45" s="43"/>
      <c r="H45" s="148"/>
      <c r="I45" s="78"/>
      <c r="J45" s="44"/>
      <c r="K45" s="45"/>
      <c r="M45" s="23"/>
    </row>
    <row r="46" spans="1:13" x14ac:dyDescent="0.4">
      <c r="A46" s="92" t="str">
        <f t="shared" si="0"/>
        <v/>
      </c>
      <c r="B46" s="42"/>
      <c r="C46" s="42"/>
      <c r="D46" s="67"/>
      <c r="E46" s="219"/>
      <c r="F46" s="45"/>
      <c r="G46" s="43"/>
      <c r="H46" s="148"/>
      <c r="I46" s="78"/>
      <c r="J46" s="44"/>
      <c r="K46" s="45"/>
      <c r="M46" s="23"/>
    </row>
    <row r="47" spans="1:13" x14ac:dyDescent="0.4">
      <c r="A47" s="92" t="str">
        <f t="shared" si="0"/>
        <v/>
      </c>
      <c r="B47" s="42"/>
      <c r="C47" s="42"/>
      <c r="D47" s="67"/>
      <c r="E47" s="219"/>
      <c r="F47" s="45"/>
      <c r="G47" s="43"/>
      <c r="H47" s="148"/>
      <c r="I47" s="78"/>
      <c r="J47" s="44"/>
      <c r="K47" s="45"/>
      <c r="M47" s="23"/>
    </row>
    <row r="48" spans="1:13" x14ac:dyDescent="0.4">
      <c r="A48" s="92" t="str">
        <f t="shared" si="0"/>
        <v/>
      </c>
      <c r="B48" s="42"/>
      <c r="C48" s="42"/>
      <c r="D48" s="67"/>
      <c r="E48" s="219"/>
      <c r="F48" s="45"/>
      <c r="G48" s="43"/>
      <c r="H48" s="148"/>
      <c r="I48" s="78"/>
      <c r="J48" s="44"/>
      <c r="K48" s="45"/>
      <c r="M48" s="23"/>
    </row>
    <row r="49" spans="1:13" x14ac:dyDescent="0.4">
      <c r="A49" s="92" t="str">
        <f t="shared" si="0"/>
        <v/>
      </c>
      <c r="B49" s="42"/>
      <c r="C49" s="42"/>
      <c r="D49" s="67"/>
      <c r="E49" s="219"/>
      <c r="F49" s="45"/>
      <c r="G49" s="43"/>
      <c r="H49" s="148"/>
      <c r="I49" s="78"/>
      <c r="J49" s="44"/>
      <c r="K49" s="45"/>
      <c r="M49" s="23"/>
    </row>
    <row r="50" spans="1:13" x14ac:dyDescent="0.4">
      <c r="A50" s="92" t="str">
        <f t="shared" si="0"/>
        <v/>
      </c>
      <c r="B50" s="42"/>
      <c r="C50" s="42"/>
      <c r="D50" s="67"/>
      <c r="E50" s="219"/>
      <c r="F50" s="45"/>
      <c r="G50" s="43"/>
      <c r="H50" s="148"/>
      <c r="I50" s="78"/>
      <c r="J50" s="44"/>
      <c r="K50" s="45"/>
      <c r="M50" s="23"/>
    </row>
    <row r="51" spans="1:13" x14ac:dyDescent="0.4">
      <c r="A51" s="92" t="str">
        <f t="shared" si="0"/>
        <v/>
      </c>
      <c r="B51" s="42"/>
      <c r="C51" s="42"/>
      <c r="D51" s="67"/>
      <c r="E51" s="219"/>
      <c r="F51" s="45"/>
      <c r="G51" s="43"/>
      <c r="H51" s="148"/>
      <c r="I51" s="78"/>
      <c r="J51" s="44"/>
      <c r="K51" s="45"/>
      <c r="M51" s="23"/>
    </row>
    <row r="52" spans="1:13" x14ac:dyDescent="0.4">
      <c r="A52" s="92" t="str">
        <f t="shared" si="0"/>
        <v/>
      </c>
      <c r="B52" s="42"/>
      <c r="C52" s="42"/>
      <c r="D52" s="67"/>
      <c r="E52" s="219"/>
      <c r="F52" s="45"/>
      <c r="G52" s="43"/>
      <c r="H52" s="148"/>
      <c r="I52" s="78"/>
      <c r="J52" s="44"/>
      <c r="K52" s="45"/>
      <c r="M52" s="23"/>
    </row>
    <row r="53" spans="1:13" x14ac:dyDescent="0.4">
      <c r="A53" s="92" t="str">
        <f t="shared" si="0"/>
        <v/>
      </c>
      <c r="B53" s="42"/>
      <c r="C53" s="42"/>
      <c r="D53" s="67"/>
      <c r="E53" s="219"/>
      <c r="F53" s="45"/>
      <c r="G53" s="43"/>
      <c r="H53" s="148"/>
      <c r="I53" s="78"/>
      <c r="J53" s="44"/>
      <c r="K53" s="45"/>
      <c r="M53" s="23"/>
    </row>
    <row r="54" spans="1:13" x14ac:dyDescent="0.4">
      <c r="A54" s="92" t="str">
        <f t="shared" si="0"/>
        <v/>
      </c>
      <c r="B54" s="42"/>
      <c r="C54" s="42"/>
      <c r="D54" s="67"/>
      <c r="E54" s="219"/>
      <c r="F54" s="45"/>
      <c r="G54" s="43"/>
      <c r="H54" s="148"/>
      <c r="I54" s="78"/>
      <c r="J54" s="44"/>
      <c r="K54" s="45"/>
      <c r="M54" s="23"/>
    </row>
    <row r="55" spans="1:13" x14ac:dyDescent="0.4">
      <c r="A55" s="92" t="str">
        <f t="shared" si="0"/>
        <v/>
      </c>
      <c r="B55" s="42"/>
      <c r="C55" s="42"/>
      <c r="D55" s="67"/>
      <c r="E55" s="219"/>
      <c r="F55" s="45"/>
      <c r="G55" s="43"/>
      <c r="H55" s="148"/>
      <c r="I55" s="78"/>
      <c r="J55" s="44"/>
      <c r="K55" s="45"/>
      <c r="M55" s="23"/>
    </row>
    <row r="56" spans="1:13" x14ac:dyDescent="0.4">
      <c r="A56" s="92" t="str">
        <f t="shared" si="0"/>
        <v/>
      </c>
      <c r="B56" s="42"/>
      <c r="C56" s="42"/>
      <c r="D56" s="67"/>
      <c r="E56" s="219"/>
      <c r="F56" s="45"/>
      <c r="G56" s="43"/>
      <c r="H56" s="148"/>
      <c r="I56" s="78"/>
      <c r="J56" s="44"/>
      <c r="K56" s="45"/>
      <c r="M56" s="23"/>
    </row>
    <row r="57" spans="1:13" x14ac:dyDescent="0.4">
      <c r="A57" s="92" t="str">
        <f t="shared" si="0"/>
        <v/>
      </c>
      <c r="B57" s="42"/>
      <c r="C57" s="42"/>
      <c r="D57" s="67"/>
      <c r="E57" s="219"/>
      <c r="F57" s="45"/>
      <c r="G57" s="43"/>
      <c r="H57" s="148"/>
      <c r="I57" s="78"/>
      <c r="J57" s="44"/>
      <c r="K57" s="45"/>
      <c r="M57" s="23"/>
    </row>
    <row r="58" spans="1:13" x14ac:dyDescent="0.4">
      <c r="A58" s="92" t="str">
        <f t="shared" si="0"/>
        <v/>
      </c>
      <c r="B58" s="42"/>
      <c r="C58" s="42"/>
      <c r="D58" s="67"/>
      <c r="E58" s="219"/>
      <c r="F58" s="45"/>
      <c r="G58" s="43"/>
      <c r="H58" s="148"/>
      <c r="I58" s="78"/>
      <c r="J58" s="44"/>
      <c r="K58" s="45"/>
      <c r="M58" s="23"/>
    </row>
    <row r="59" spans="1:13" x14ac:dyDescent="0.4">
      <c r="A59" s="92" t="str">
        <f t="shared" si="0"/>
        <v/>
      </c>
      <c r="B59" s="42"/>
      <c r="C59" s="42"/>
      <c r="D59" s="67"/>
      <c r="E59" s="219"/>
      <c r="F59" s="45"/>
      <c r="G59" s="43"/>
      <c r="H59" s="148"/>
      <c r="I59" s="78"/>
      <c r="J59" s="44"/>
      <c r="K59" s="45"/>
      <c r="M59" s="23"/>
    </row>
    <row r="60" spans="1:13" x14ac:dyDescent="0.4">
      <c r="A60" s="92" t="str">
        <f t="shared" si="0"/>
        <v/>
      </c>
      <c r="B60" s="42"/>
      <c r="C60" s="42"/>
      <c r="D60" s="67"/>
      <c r="E60" s="219"/>
      <c r="F60" s="45"/>
      <c r="G60" s="43"/>
      <c r="H60" s="148"/>
      <c r="I60" s="78"/>
      <c r="J60" s="44"/>
      <c r="K60" s="45"/>
      <c r="M60" s="23"/>
    </row>
    <row r="61" spans="1:13" x14ac:dyDescent="0.4">
      <c r="A61" s="92" t="str">
        <f t="shared" si="0"/>
        <v/>
      </c>
      <c r="B61" s="42"/>
      <c r="C61" s="42"/>
      <c r="D61" s="67"/>
      <c r="E61" s="219"/>
      <c r="F61" s="45"/>
      <c r="G61" s="43"/>
      <c r="H61" s="148"/>
      <c r="I61" s="78"/>
      <c r="J61" s="44"/>
      <c r="K61" s="45"/>
      <c r="M61" s="23"/>
    </row>
    <row r="62" spans="1:13" x14ac:dyDescent="0.4">
      <c r="A62" s="92" t="str">
        <f t="shared" si="0"/>
        <v/>
      </c>
      <c r="B62" s="42"/>
      <c r="C62" s="42"/>
      <c r="D62" s="67"/>
      <c r="E62" s="219"/>
      <c r="F62" s="45"/>
      <c r="G62" s="43"/>
      <c r="H62" s="148"/>
      <c r="I62" s="78"/>
      <c r="J62" s="44"/>
      <c r="K62" s="45"/>
      <c r="M62" s="23"/>
    </row>
    <row r="63" spans="1:13" x14ac:dyDescent="0.4">
      <c r="A63" s="92" t="str">
        <f t="shared" si="0"/>
        <v/>
      </c>
      <c r="B63" s="42"/>
      <c r="C63" s="42"/>
      <c r="D63" s="67"/>
      <c r="E63" s="219"/>
      <c r="F63" s="45"/>
      <c r="G63" s="43"/>
      <c r="H63" s="148"/>
      <c r="I63" s="78"/>
      <c r="J63" s="44"/>
      <c r="K63" s="45"/>
      <c r="M63" s="23"/>
    </row>
    <row r="64" spans="1:13" x14ac:dyDescent="0.4">
      <c r="A64" s="92" t="str">
        <f t="shared" si="0"/>
        <v/>
      </c>
      <c r="B64" s="42"/>
      <c r="C64" s="42"/>
      <c r="D64" s="67"/>
      <c r="E64" s="219"/>
      <c r="F64" s="45"/>
      <c r="G64" s="43"/>
      <c r="H64" s="148"/>
      <c r="I64" s="78"/>
      <c r="J64" s="44"/>
      <c r="K64" s="45"/>
      <c r="M64" s="23"/>
    </row>
    <row r="65" spans="1:13" x14ac:dyDescent="0.4">
      <c r="A65" s="92" t="str">
        <f t="shared" si="0"/>
        <v/>
      </c>
      <c r="B65" s="42"/>
      <c r="C65" s="42"/>
      <c r="D65" s="67"/>
      <c r="E65" s="219"/>
      <c r="F65" s="45"/>
      <c r="G65" s="43"/>
      <c r="H65" s="148"/>
      <c r="I65" s="78"/>
      <c r="J65" s="44"/>
      <c r="K65" s="45"/>
      <c r="M65" s="23"/>
    </row>
    <row r="66" spans="1:13" x14ac:dyDescent="0.4">
      <c r="A66" s="92" t="str">
        <f t="shared" si="0"/>
        <v/>
      </c>
      <c r="B66" s="42"/>
      <c r="C66" s="42"/>
      <c r="D66" s="67"/>
      <c r="E66" s="219"/>
      <c r="F66" s="45"/>
      <c r="G66" s="43"/>
      <c r="H66" s="148"/>
      <c r="I66" s="78"/>
      <c r="J66" s="44"/>
      <c r="K66" s="45"/>
      <c r="M66" s="23"/>
    </row>
    <row r="67" spans="1:13" x14ac:dyDescent="0.4">
      <c r="A67" s="92" t="str">
        <f t="shared" si="0"/>
        <v/>
      </c>
      <c r="B67" s="42"/>
      <c r="C67" s="42"/>
      <c r="D67" s="67"/>
      <c r="E67" s="219"/>
      <c r="F67" s="45"/>
      <c r="G67" s="43"/>
      <c r="H67" s="148"/>
      <c r="I67" s="78"/>
      <c r="J67" s="44"/>
      <c r="K67" s="45"/>
    </row>
    <row r="68" spans="1:13" x14ac:dyDescent="0.4">
      <c r="A68" s="92" t="str">
        <f t="shared" si="0"/>
        <v/>
      </c>
      <c r="B68" s="42"/>
      <c r="C68" s="42"/>
      <c r="D68" s="67"/>
      <c r="E68" s="219"/>
      <c r="F68" s="45"/>
      <c r="G68" s="43"/>
      <c r="H68" s="148"/>
      <c r="I68" s="78"/>
      <c r="J68" s="44"/>
      <c r="K68" s="45"/>
    </row>
    <row r="69" spans="1:13" x14ac:dyDescent="0.4">
      <c r="A69" s="92" t="str">
        <f t="shared" si="0"/>
        <v/>
      </c>
      <c r="B69" s="42"/>
      <c r="C69" s="42"/>
      <c r="D69" s="67"/>
      <c r="E69" s="219"/>
      <c r="F69" s="45"/>
      <c r="G69" s="43"/>
      <c r="H69" s="148"/>
      <c r="I69" s="78"/>
      <c r="J69" s="44"/>
      <c r="K69" s="45"/>
    </row>
    <row r="70" spans="1:13" x14ac:dyDescent="0.4">
      <c r="A70" s="92" t="str">
        <f t="shared" si="0"/>
        <v/>
      </c>
      <c r="B70" s="42"/>
      <c r="C70" s="42"/>
      <c r="D70" s="67"/>
      <c r="E70" s="219"/>
      <c r="F70" s="45"/>
      <c r="G70" s="43"/>
      <c r="H70" s="148"/>
      <c r="I70" s="78"/>
      <c r="J70" s="44"/>
      <c r="K70" s="45"/>
    </row>
    <row r="71" spans="1:13" x14ac:dyDescent="0.4">
      <c r="A71" s="92" t="str">
        <f t="shared" si="0"/>
        <v/>
      </c>
      <c r="B71" s="42"/>
      <c r="C71" s="42"/>
      <c r="D71" s="67"/>
      <c r="E71" s="219"/>
      <c r="F71" s="45"/>
      <c r="G71" s="43"/>
      <c r="H71" s="148"/>
      <c r="I71" s="78"/>
      <c r="J71" s="44"/>
      <c r="K71" s="45"/>
    </row>
    <row r="72" spans="1:13" x14ac:dyDescent="0.4">
      <c r="A72" s="92" t="str">
        <f t="shared" si="0"/>
        <v/>
      </c>
      <c r="B72" s="42"/>
      <c r="C72" s="42"/>
      <c r="D72" s="67"/>
      <c r="E72" s="219"/>
      <c r="F72" s="45"/>
      <c r="G72" s="43"/>
      <c r="H72" s="148"/>
      <c r="I72" s="78"/>
      <c r="J72" s="44"/>
      <c r="K72" s="45"/>
    </row>
    <row r="73" spans="1:13" x14ac:dyDescent="0.4">
      <c r="A73" s="92" t="str">
        <f t="shared" si="0"/>
        <v/>
      </c>
      <c r="B73" s="42"/>
      <c r="C73" s="42"/>
      <c r="D73" s="67"/>
      <c r="E73" s="219"/>
      <c r="F73" s="45"/>
      <c r="G73" s="43"/>
      <c r="H73" s="148"/>
      <c r="I73" s="78"/>
      <c r="J73" s="44"/>
      <c r="K73" s="45"/>
    </row>
    <row r="74" spans="1:13" x14ac:dyDescent="0.4">
      <c r="A74" s="92" t="str">
        <f t="shared" si="0"/>
        <v/>
      </c>
      <c r="B74" s="42"/>
      <c r="C74" s="42"/>
      <c r="D74" s="67"/>
      <c r="E74" s="219"/>
      <c r="F74" s="45"/>
      <c r="G74" s="43"/>
      <c r="H74" s="148"/>
      <c r="I74" s="78"/>
      <c r="J74" s="44"/>
      <c r="K74" s="45"/>
    </row>
    <row r="75" spans="1:13" x14ac:dyDescent="0.4">
      <c r="A75" s="92" t="str">
        <f t="shared" si="0"/>
        <v/>
      </c>
      <c r="B75" s="42"/>
      <c r="C75" s="42"/>
      <c r="D75" s="67"/>
      <c r="E75" s="219"/>
      <c r="F75" s="45"/>
      <c r="G75" s="43"/>
      <c r="H75" s="148"/>
      <c r="I75" s="78"/>
      <c r="J75" s="44"/>
      <c r="K75" s="45"/>
    </row>
    <row r="76" spans="1:13" x14ac:dyDescent="0.4">
      <c r="A76" s="92" t="str">
        <f t="shared" si="0"/>
        <v/>
      </c>
      <c r="B76" s="42"/>
      <c r="C76" s="42"/>
      <c r="D76" s="67"/>
      <c r="E76" s="219"/>
      <c r="F76" s="45"/>
      <c r="G76" s="43"/>
      <c r="H76" s="148"/>
      <c r="I76" s="78"/>
      <c r="J76" s="44"/>
      <c r="K76" s="45"/>
    </row>
    <row r="77" spans="1:13" x14ac:dyDescent="0.4">
      <c r="A77" s="92" t="str">
        <f t="shared" si="0"/>
        <v/>
      </c>
      <c r="B77" s="42"/>
      <c r="C77" s="42"/>
      <c r="D77" s="67"/>
      <c r="E77" s="219"/>
      <c r="F77" s="45"/>
      <c r="G77" s="43"/>
      <c r="H77" s="148"/>
      <c r="I77" s="78"/>
      <c r="J77" s="44"/>
      <c r="K77" s="45"/>
    </row>
    <row r="78" spans="1:13" x14ac:dyDescent="0.4">
      <c r="A78" s="92" t="str">
        <f t="shared" si="0"/>
        <v/>
      </c>
      <c r="B78" s="42"/>
      <c r="C78" s="42"/>
      <c r="D78" s="67"/>
      <c r="E78" s="219"/>
      <c r="F78" s="45"/>
      <c r="G78" s="43"/>
      <c r="H78" s="148"/>
      <c r="I78" s="78"/>
      <c r="J78" s="44"/>
      <c r="K78" s="45"/>
    </row>
    <row r="79" spans="1:13" x14ac:dyDescent="0.4">
      <c r="A79" s="92" t="str">
        <f t="shared" si="0"/>
        <v/>
      </c>
      <c r="B79" s="42"/>
      <c r="C79" s="42"/>
      <c r="D79" s="67"/>
      <c r="E79" s="219"/>
      <c r="F79" s="45"/>
      <c r="G79" s="43"/>
      <c r="H79" s="148"/>
      <c r="I79" s="78"/>
      <c r="J79" s="44"/>
      <c r="K79" s="45"/>
    </row>
    <row r="80" spans="1:13" x14ac:dyDescent="0.4">
      <c r="A80" s="92" t="str">
        <f t="shared" si="0"/>
        <v/>
      </c>
      <c r="B80" s="42"/>
      <c r="C80" s="42"/>
      <c r="D80" s="67"/>
      <c r="E80" s="219"/>
      <c r="F80" s="45"/>
      <c r="G80" s="43"/>
      <c r="H80" s="148"/>
      <c r="I80" s="78"/>
      <c r="J80" s="44"/>
      <c r="K80" s="45"/>
    </row>
    <row r="81" spans="1:11" x14ac:dyDescent="0.4">
      <c r="A81" s="92" t="str">
        <f t="shared" si="0"/>
        <v/>
      </c>
      <c r="B81" s="42"/>
      <c r="C81" s="42"/>
      <c r="D81" s="67"/>
      <c r="E81" s="219"/>
      <c r="F81" s="45"/>
      <c r="G81" s="43"/>
      <c r="H81" s="148"/>
      <c r="I81" s="78"/>
      <c r="J81" s="44"/>
      <c r="K81" s="45"/>
    </row>
    <row r="82" spans="1:11" x14ac:dyDescent="0.4">
      <c r="A82" s="92" t="str">
        <f t="shared" si="0"/>
        <v/>
      </c>
      <c r="B82" s="42"/>
      <c r="C82" s="42"/>
      <c r="D82" s="67"/>
      <c r="E82" s="219"/>
      <c r="F82" s="45"/>
      <c r="G82" s="43"/>
      <c r="H82" s="148"/>
      <c r="I82" s="78"/>
      <c r="J82" s="44"/>
      <c r="K82" s="45"/>
    </row>
    <row r="83" spans="1:11" x14ac:dyDescent="0.4">
      <c r="A83" s="92" t="str">
        <f t="shared" si="0"/>
        <v/>
      </c>
      <c r="B83" s="42"/>
      <c r="C83" s="42"/>
      <c r="D83" s="67"/>
      <c r="E83" s="219"/>
      <c r="F83" s="45"/>
      <c r="G83" s="43"/>
      <c r="H83" s="148"/>
      <c r="I83" s="78"/>
      <c r="J83" s="44"/>
      <c r="K83" s="45"/>
    </row>
    <row r="84" spans="1:11" x14ac:dyDescent="0.4">
      <c r="A84" s="92" t="str">
        <f t="shared" ref="A84:A118" si="1">IF(COUNTIF(D84:D183,D84)=1,ROW(),"")</f>
        <v/>
      </c>
      <c r="B84" s="42"/>
      <c r="C84" s="42"/>
      <c r="D84" s="67"/>
      <c r="E84" s="219"/>
      <c r="F84" s="45"/>
      <c r="G84" s="43"/>
      <c r="H84" s="148"/>
      <c r="I84" s="78"/>
      <c r="J84" s="44"/>
      <c r="K84" s="45"/>
    </row>
    <row r="85" spans="1:11" x14ac:dyDescent="0.4">
      <c r="A85" s="92" t="str">
        <f t="shared" si="1"/>
        <v/>
      </c>
      <c r="B85" s="42"/>
      <c r="C85" s="42"/>
      <c r="D85" s="67"/>
      <c r="E85" s="219"/>
      <c r="F85" s="45"/>
      <c r="G85" s="43"/>
      <c r="H85" s="148"/>
      <c r="I85" s="78"/>
      <c r="J85" s="44"/>
      <c r="K85" s="45"/>
    </row>
    <row r="86" spans="1:11" x14ac:dyDescent="0.4">
      <c r="A86" s="92" t="str">
        <f t="shared" si="1"/>
        <v/>
      </c>
      <c r="B86" s="42"/>
      <c r="C86" s="42"/>
      <c r="D86" s="67"/>
      <c r="E86" s="219"/>
      <c r="F86" s="45"/>
      <c r="G86" s="43"/>
      <c r="H86" s="148"/>
      <c r="I86" s="78"/>
      <c r="J86" s="44"/>
      <c r="K86" s="45"/>
    </row>
    <row r="87" spans="1:11" x14ac:dyDescent="0.4">
      <c r="A87" s="92" t="str">
        <f t="shared" si="1"/>
        <v/>
      </c>
      <c r="B87" s="42"/>
      <c r="C87" s="42"/>
      <c r="D87" s="67"/>
      <c r="E87" s="219"/>
      <c r="F87" s="45"/>
      <c r="G87" s="43"/>
      <c r="H87" s="148"/>
      <c r="I87" s="78"/>
      <c r="J87" s="44"/>
      <c r="K87" s="45"/>
    </row>
    <row r="88" spans="1:11" x14ac:dyDescent="0.4">
      <c r="A88" s="92" t="str">
        <f t="shared" si="1"/>
        <v/>
      </c>
      <c r="B88" s="42"/>
      <c r="C88" s="42"/>
      <c r="D88" s="67"/>
      <c r="E88" s="219"/>
      <c r="F88" s="45"/>
      <c r="G88" s="43"/>
      <c r="H88" s="148"/>
      <c r="I88" s="78"/>
      <c r="J88" s="44"/>
      <c r="K88" s="45"/>
    </row>
    <row r="89" spans="1:11" x14ac:dyDescent="0.4">
      <c r="A89" s="92" t="str">
        <f t="shared" si="1"/>
        <v/>
      </c>
      <c r="B89" s="42"/>
      <c r="C89" s="42"/>
      <c r="D89" s="67"/>
      <c r="E89" s="219"/>
      <c r="F89" s="45"/>
      <c r="G89" s="43"/>
      <c r="H89" s="148"/>
      <c r="I89" s="78"/>
      <c r="J89" s="44"/>
      <c r="K89" s="45"/>
    </row>
    <row r="90" spans="1:11" x14ac:dyDescent="0.4">
      <c r="A90" s="92" t="str">
        <f t="shared" si="1"/>
        <v/>
      </c>
      <c r="B90" s="42"/>
      <c r="C90" s="42"/>
      <c r="D90" s="67"/>
      <c r="E90" s="219"/>
      <c r="F90" s="45"/>
      <c r="G90" s="43"/>
      <c r="H90" s="148"/>
      <c r="I90" s="78"/>
      <c r="J90" s="44"/>
      <c r="K90" s="45"/>
    </row>
    <row r="91" spans="1:11" x14ac:dyDescent="0.4">
      <c r="A91" s="92" t="str">
        <f t="shared" si="1"/>
        <v/>
      </c>
      <c r="B91" s="42"/>
      <c r="C91" s="42"/>
      <c r="D91" s="67"/>
      <c r="E91" s="219"/>
      <c r="F91" s="45"/>
      <c r="G91" s="43"/>
      <c r="H91" s="148"/>
      <c r="I91" s="78"/>
      <c r="J91" s="44"/>
      <c r="K91" s="45"/>
    </row>
    <row r="92" spans="1:11" x14ac:dyDescent="0.4">
      <c r="A92" s="92" t="str">
        <f t="shared" si="1"/>
        <v/>
      </c>
      <c r="B92" s="42"/>
      <c r="C92" s="42"/>
      <c r="D92" s="67"/>
      <c r="E92" s="219"/>
      <c r="F92" s="45"/>
      <c r="G92" s="43"/>
      <c r="H92" s="148"/>
      <c r="I92" s="78"/>
      <c r="J92" s="44"/>
      <c r="K92" s="45"/>
    </row>
    <row r="93" spans="1:11" x14ac:dyDescent="0.4">
      <c r="A93" s="92" t="str">
        <f t="shared" si="1"/>
        <v/>
      </c>
      <c r="B93" s="42"/>
      <c r="C93" s="42"/>
      <c r="D93" s="67"/>
      <c r="E93" s="219"/>
      <c r="F93" s="45"/>
      <c r="G93" s="43"/>
      <c r="H93" s="148"/>
      <c r="I93" s="78"/>
      <c r="J93" s="44"/>
      <c r="K93" s="45"/>
    </row>
    <row r="94" spans="1:11" x14ac:dyDescent="0.4">
      <c r="A94" s="92" t="str">
        <f t="shared" si="1"/>
        <v/>
      </c>
      <c r="B94" s="42"/>
      <c r="C94" s="42"/>
      <c r="D94" s="67"/>
      <c r="E94" s="219"/>
      <c r="F94" s="45"/>
      <c r="G94" s="43"/>
      <c r="H94" s="148"/>
      <c r="I94" s="78"/>
      <c r="J94" s="44"/>
      <c r="K94" s="45"/>
    </row>
    <row r="95" spans="1:11" x14ac:dyDescent="0.4">
      <c r="A95" s="92" t="str">
        <f t="shared" si="1"/>
        <v/>
      </c>
      <c r="B95" s="42"/>
      <c r="C95" s="42"/>
      <c r="D95" s="67"/>
      <c r="E95" s="219"/>
      <c r="F95" s="45"/>
      <c r="G95" s="43"/>
      <c r="H95" s="148"/>
      <c r="I95" s="78"/>
      <c r="J95" s="44"/>
      <c r="K95" s="45"/>
    </row>
    <row r="96" spans="1:11" x14ac:dyDescent="0.4">
      <c r="A96" s="92" t="str">
        <f t="shared" si="1"/>
        <v/>
      </c>
      <c r="B96" s="42"/>
      <c r="C96" s="42"/>
      <c r="D96" s="67"/>
      <c r="E96" s="219"/>
      <c r="F96" s="45"/>
      <c r="G96" s="43"/>
      <c r="H96" s="148"/>
      <c r="I96" s="78"/>
      <c r="J96" s="44"/>
      <c r="K96" s="45"/>
    </row>
    <row r="97" spans="1:11" x14ac:dyDescent="0.4">
      <c r="A97" s="92" t="str">
        <f t="shared" si="1"/>
        <v/>
      </c>
      <c r="B97" s="42"/>
      <c r="C97" s="42"/>
      <c r="D97" s="67"/>
      <c r="E97" s="219"/>
      <c r="F97" s="45"/>
      <c r="G97" s="43"/>
      <c r="H97" s="148"/>
      <c r="I97" s="78"/>
      <c r="J97" s="44"/>
      <c r="K97" s="45"/>
    </row>
    <row r="98" spans="1:11" x14ac:dyDescent="0.4">
      <c r="A98" s="92" t="str">
        <f t="shared" si="1"/>
        <v/>
      </c>
      <c r="B98" s="42"/>
      <c r="C98" s="42"/>
      <c r="D98" s="67"/>
      <c r="E98" s="219"/>
      <c r="F98" s="45"/>
      <c r="G98" s="43"/>
      <c r="H98" s="148"/>
      <c r="I98" s="78"/>
      <c r="J98" s="44"/>
      <c r="K98" s="45"/>
    </row>
    <row r="99" spans="1:11" x14ac:dyDescent="0.4">
      <c r="A99" s="92" t="str">
        <f t="shared" si="1"/>
        <v/>
      </c>
      <c r="B99" s="42"/>
      <c r="C99" s="42"/>
      <c r="D99" s="67"/>
      <c r="E99" s="219"/>
      <c r="F99" s="45"/>
      <c r="G99" s="43"/>
      <c r="H99" s="148"/>
      <c r="I99" s="78"/>
      <c r="J99" s="44"/>
      <c r="K99" s="45"/>
    </row>
    <row r="100" spans="1:11" x14ac:dyDescent="0.4">
      <c r="A100" s="92" t="str">
        <f t="shared" si="1"/>
        <v/>
      </c>
      <c r="B100" s="42"/>
      <c r="C100" s="42"/>
      <c r="D100" s="67"/>
      <c r="E100" s="219"/>
      <c r="F100" s="45"/>
      <c r="G100" s="43"/>
      <c r="H100" s="148"/>
      <c r="I100" s="78"/>
      <c r="J100" s="44"/>
      <c r="K100" s="45"/>
    </row>
    <row r="101" spans="1:11" x14ac:dyDescent="0.4">
      <c r="A101" s="92" t="str">
        <f t="shared" si="1"/>
        <v/>
      </c>
      <c r="B101" s="42"/>
      <c r="C101" s="42"/>
      <c r="D101" s="67"/>
      <c r="E101" s="219"/>
      <c r="F101" s="45"/>
      <c r="G101" s="43"/>
      <c r="H101" s="148"/>
      <c r="I101" s="78"/>
      <c r="J101" s="44"/>
      <c r="K101" s="45"/>
    </row>
    <row r="102" spans="1:11" x14ac:dyDescent="0.4">
      <c r="A102" s="92" t="str">
        <f t="shared" si="1"/>
        <v/>
      </c>
      <c r="B102" s="42"/>
      <c r="C102" s="42"/>
      <c r="D102" s="67"/>
      <c r="E102" s="219"/>
      <c r="F102" s="45"/>
      <c r="G102" s="43"/>
      <c r="H102" s="148"/>
      <c r="I102" s="78"/>
      <c r="J102" s="44"/>
      <c r="K102" s="45"/>
    </row>
    <row r="103" spans="1:11" x14ac:dyDescent="0.4">
      <c r="A103" s="92" t="str">
        <f t="shared" si="1"/>
        <v/>
      </c>
      <c r="B103" s="42"/>
      <c r="C103" s="42"/>
      <c r="D103" s="67"/>
      <c r="E103" s="219"/>
      <c r="F103" s="45"/>
      <c r="G103" s="43"/>
      <c r="H103" s="148"/>
      <c r="I103" s="78"/>
      <c r="J103" s="44"/>
      <c r="K103" s="45"/>
    </row>
    <row r="104" spans="1:11" x14ac:dyDescent="0.4">
      <c r="A104" s="92" t="str">
        <f t="shared" si="1"/>
        <v/>
      </c>
      <c r="B104" s="42"/>
      <c r="C104" s="42"/>
      <c r="D104" s="67"/>
      <c r="E104" s="219"/>
      <c r="F104" s="45"/>
      <c r="G104" s="43"/>
      <c r="H104" s="148"/>
      <c r="I104" s="78"/>
      <c r="J104" s="44"/>
      <c r="K104" s="45"/>
    </row>
    <row r="105" spans="1:11" x14ac:dyDescent="0.4">
      <c r="A105" s="92" t="str">
        <f t="shared" si="1"/>
        <v/>
      </c>
      <c r="B105" s="42"/>
      <c r="C105" s="42"/>
      <c r="D105" s="67"/>
      <c r="E105" s="219"/>
      <c r="F105" s="45"/>
      <c r="G105" s="43"/>
      <c r="H105" s="148"/>
      <c r="I105" s="78"/>
      <c r="J105" s="44"/>
      <c r="K105" s="45"/>
    </row>
    <row r="106" spans="1:11" x14ac:dyDescent="0.4">
      <c r="A106" s="92" t="str">
        <f t="shared" si="1"/>
        <v/>
      </c>
      <c r="B106" s="42"/>
      <c r="C106" s="42"/>
      <c r="D106" s="67"/>
      <c r="E106" s="219"/>
      <c r="F106" s="45"/>
      <c r="G106" s="43"/>
      <c r="H106" s="148"/>
      <c r="I106" s="78"/>
      <c r="J106" s="44"/>
      <c r="K106" s="45"/>
    </row>
    <row r="107" spans="1:11" x14ac:dyDescent="0.4">
      <c r="A107" s="92" t="str">
        <f t="shared" si="1"/>
        <v/>
      </c>
      <c r="B107" s="42"/>
      <c r="C107" s="42"/>
      <c r="D107" s="67"/>
      <c r="E107" s="219"/>
      <c r="F107" s="45"/>
      <c r="G107" s="43"/>
      <c r="H107" s="148"/>
      <c r="I107" s="78"/>
      <c r="J107" s="44"/>
      <c r="K107" s="45"/>
    </row>
    <row r="108" spans="1:11" x14ac:dyDescent="0.4">
      <c r="A108" s="92" t="str">
        <f t="shared" si="1"/>
        <v/>
      </c>
      <c r="B108" s="42"/>
      <c r="C108" s="42"/>
      <c r="D108" s="67"/>
      <c r="E108" s="219"/>
      <c r="F108" s="45"/>
      <c r="G108" s="43"/>
      <c r="H108" s="148"/>
      <c r="I108" s="78"/>
      <c r="J108" s="44"/>
      <c r="K108" s="45"/>
    </row>
    <row r="109" spans="1:11" x14ac:dyDescent="0.4">
      <c r="A109" s="92" t="str">
        <f t="shared" si="1"/>
        <v/>
      </c>
      <c r="B109" s="42"/>
      <c r="C109" s="42"/>
      <c r="D109" s="67"/>
      <c r="E109" s="219"/>
      <c r="F109" s="45"/>
      <c r="G109" s="43"/>
      <c r="H109" s="148"/>
      <c r="I109" s="78"/>
      <c r="J109" s="44"/>
      <c r="K109" s="45"/>
    </row>
    <row r="110" spans="1:11" x14ac:dyDescent="0.4">
      <c r="A110" s="92" t="str">
        <f t="shared" si="1"/>
        <v/>
      </c>
      <c r="B110" s="42"/>
      <c r="C110" s="42"/>
      <c r="D110" s="67"/>
      <c r="E110" s="219"/>
      <c r="F110" s="45"/>
      <c r="G110" s="43"/>
      <c r="H110" s="148"/>
      <c r="I110" s="78"/>
      <c r="J110" s="44"/>
      <c r="K110" s="45"/>
    </row>
    <row r="111" spans="1:11" x14ac:dyDescent="0.4">
      <c r="A111" s="92" t="str">
        <f t="shared" si="1"/>
        <v/>
      </c>
      <c r="B111" s="42"/>
      <c r="C111" s="42"/>
      <c r="D111" s="67"/>
      <c r="E111" s="219"/>
      <c r="F111" s="45"/>
      <c r="G111" s="43"/>
      <c r="H111" s="148"/>
      <c r="I111" s="78"/>
      <c r="J111" s="44"/>
      <c r="K111" s="45"/>
    </row>
    <row r="112" spans="1:11" x14ac:dyDescent="0.4">
      <c r="A112" s="92" t="str">
        <f t="shared" si="1"/>
        <v/>
      </c>
      <c r="B112" s="42"/>
      <c r="C112" s="42"/>
      <c r="D112" s="67"/>
      <c r="E112" s="219"/>
      <c r="F112" s="45"/>
      <c r="G112" s="43"/>
      <c r="H112" s="148"/>
      <c r="I112" s="78"/>
      <c r="J112" s="44"/>
      <c r="K112" s="45"/>
    </row>
    <row r="113" spans="1:11" x14ac:dyDescent="0.4">
      <c r="A113" s="92" t="str">
        <f t="shared" si="1"/>
        <v/>
      </c>
      <c r="B113" s="42"/>
      <c r="C113" s="42"/>
      <c r="D113" s="67"/>
      <c r="E113" s="219"/>
      <c r="F113" s="45"/>
      <c r="G113" s="43"/>
      <c r="H113" s="148"/>
      <c r="I113" s="78"/>
      <c r="J113" s="44"/>
      <c r="K113" s="45"/>
    </row>
    <row r="114" spans="1:11" x14ac:dyDescent="0.4">
      <c r="A114" s="92" t="str">
        <f t="shared" si="1"/>
        <v/>
      </c>
      <c r="B114" s="42"/>
      <c r="C114" s="42"/>
      <c r="D114" s="67"/>
      <c r="E114" s="219"/>
      <c r="F114" s="45"/>
      <c r="G114" s="43"/>
      <c r="H114" s="148"/>
      <c r="I114" s="78"/>
      <c r="J114" s="44"/>
      <c r="K114" s="45"/>
    </row>
    <row r="115" spans="1:11" x14ac:dyDescent="0.4">
      <c r="A115" s="92" t="str">
        <f t="shared" si="1"/>
        <v/>
      </c>
      <c r="B115" s="42"/>
      <c r="C115" s="42"/>
      <c r="D115" s="67"/>
      <c r="E115" s="219"/>
      <c r="F115" s="45"/>
      <c r="G115" s="43"/>
      <c r="H115" s="148"/>
      <c r="I115" s="78"/>
      <c r="J115" s="44"/>
      <c r="K115" s="45"/>
    </row>
    <row r="116" spans="1:11" x14ac:dyDescent="0.4">
      <c r="A116" s="92" t="str">
        <f t="shared" si="1"/>
        <v/>
      </c>
      <c r="B116" s="42"/>
      <c r="C116" s="42"/>
      <c r="D116" s="67"/>
      <c r="E116" s="219"/>
      <c r="F116" s="45"/>
      <c r="G116" s="43"/>
      <c r="H116" s="148"/>
      <c r="I116" s="78"/>
      <c r="J116" s="44"/>
      <c r="K116" s="45"/>
    </row>
    <row r="117" spans="1:11" x14ac:dyDescent="0.4">
      <c r="A117" s="92" t="str">
        <f t="shared" si="1"/>
        <v/>
      </c>
      <c r="B117" s="42"/>
      <c r="C117" s="42"/>
      <c r="D117" s="67"/>
      <c r="E117" s="219"/>
      <c r="F117" s="45"/>
      <c r="G117" s="43"/>
      <c r="H117" s="148"/>
      <c r="I117" s="78"/>
      <c r="J117" s="44"/>
      <c r="K117" s="45"/>
    </row>
    <row r="118" spans="1:11" x14ac:dyDescent="0.4">
      <c r="A118" s="92" t="str">
        <f t="shared" si="1"/>
        <v/>
      </c>
      <c r="B118" s="42"/>
      <c r="C118" s="42"/>
      <c r="D118" s="67"/>
      <c r="E118" s="219"/>
      <c r="F118" s="45"/>
      <c r="G118" s="43"/>
      <c r="H118" s="148"/>
      <c r="I118" s="78"/>
      <c r="J118" s="44"/>
      <c r="K118" s="45"/>
    </row>
  </sheetData>
  <sheetProtection password="D2DD" sheet="1" objects="1" scenarios="1" selectLockedCells="1"/>
  <mergeCells count="14">
    <mergeCell ref="A2:J2"/>
    <mergeCell ref="D3:E3"/>
    <mergeCell ref="D4:E4"/>
    <mergeCell ref="B3:C3"/>
    <mergeCell ref="B6:C6"/>
    <mergeCell ref="B4:C4"/>
    <mergeCell ref="E6:F7"/>
    <mergeCell ref="B7:C7"/>
    <mergeCell ref="B10:E10"/>
    <mergeCell ref="C11:E11"/>
    <mergeCell ref="C13:E13"/>
    <mergeCell ref="B13:B14"/>
    <mergeCell ref="B11:B12"/>
    <mergeCell ref="C14:D14"/>
  </mergeCells>
  <phoneticPr fontId="3"/>
  <conditionalFormatting sqref="A19:K118">
    <cfRule type="expression" priority="20" stopIfTrue="1">
      <formula>$B19=""</formula>
    </cfRule>
  </conditionalFormatting>
  <conditionalFormatting sqref="E6">
    <cfRule type="expression" dxfId="3" priority="1">
      <formula>OR(AND($D$6="",$D$7=""),$D$6="",$D$7="")</formula>
    </cfRule>
  </conditionalFormatting>
  <dataValidations count="2">
    <dataValidation imeMode="hiragana" allowBlank="1" showInputMessage="1" showErrorMessage="1" sqref="D6"/>
    <dataValidation type="date" operator="greaterThanOrEqual" allowBlank="1" showInputMessage="1" showErrorMessage="1" errorTitle="入力エラー" error="感染対応期間外の購入品のため、計上できません。" sqref="B19:B118">
      <formula1>$D$6</formula1>
    </dataValidation>
  </dataValidations>
  <pageMargins left="0.7" right="0.7" top="0.75" bottom="0.75" header="0.3" footer="0.3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9525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6" name="Check Box 6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7" name="Check Box 7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9525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費目!$N$2:$N$14</xm:f>
          </x14:formula1>
          <xm:sqref>D19:D118</xm:sqref>
        </x14:dataValidation>
        <x14:dataValidation type="list" allowBlank="1" showInputMessage="1" showErrorMessage="1">
          <x14:formula1>
            <xm:f>費目!$C$1:$C$35</xm:f>
          </x14:formula1>
          <xm:sqref>D4</xm:sqref>
        </x14:dataValidation>
        <x14:dataValidation type="list" allowBlank="1" showInputMessage="1" showErrorMessage="1">
          <x14:formula1>
            <xm:f>費目!$G$1:$G$2</xm:f>
          </x14:formula1>
          <xm:sqref>J3</xm:sqref>
        </x14:dataValidation>
        <x14:dataValidation type="list" allowBlank="1" showInputMessage="1" showErrorMessage="1">
          <x14:formula1>
            <xm:f>費目!$K$1:$K$3</xm:f>
          </x14:formula1>
          <xm:sqref>H14 C14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view="pageBreakPreview" topLeftCell="B1" zoomScaleNormal="85" zoomScaleSheetLayoutView="100" workbookViewId="0">
      <selection activeCell="E11" sqref="E11"/>
    </sheetView>
  </sheetViews>
  <sheetFormatPr defaultRowHeight="18.75" x14ac:dyDescent="0.4"/>
  <cols>
    <col min="1" max="1" width="14.125" style="23" hidden="1" customWidth="1"/>
    <col min="2" max="3" width="7.875" style="23" customWidth="1"/>
    <col min="4" max="4" width="9" style="23" customWidth="1"/>
    <col min="5" max="5" width="7" style="23" customWidth="1"/>
    <col min="6" max="6" width="7.25" style="23" customWidth="1"/>
    <col min="7" max="7" width="10.625" style="23" customWidth="1"/>
    <col min="8" max="8" width="5.75" style="23" customWidth="1"/>
    <col min="9" max="9" width="7" style="23" customWidth="1"/>
    <col min="10" max="10" width="7.25" style="23" customWidth="1"/>
    <col min="11" max="11" width="8.375" style="23" hidden="1" customWidth="1"/>
    <col min="12" max="12" width="3.375" style="23" hidden="1" customWidth="1"/>
    <col min="13" max="13" width="9" style="23" customWidth="1"/>
    <col min="14" max="14" width="6" style="23" customWidth="1"/>
    <col min="15" max="15" width="10.625" style="23" customWidth="1"/>
    <col min="16" max="16" width="5.75" style="23" customWidth="1"/>
    <col min="17" max="17" width="19" style="23" customWidth="1"/>
    <col min="18" max="18" width="9" style="106"/>
  </cols>
  <sheetData>
    <row r="1" spans="1:20" ht="24.75" customHeight="1" x14ac:dyDescent="0.4">
      <c r="A1" s="19"/>
      <c r="B1" s="23" t="s">
        <v>95</v>
      </c>
      <c r="Q1" s="154" t="s">
        <v>99</v>
      </c>
    </row>
    <row r="2" spans="1:20" ht="30" customHeight="1" thickBot="1" x14ac:dyDescent="0.45">
      <c r="A2" s="15"/>
      <c r="B2" s="228" t="s">
        <v>137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Q2" s="161" t="s">
        <v>154</v>
      </c>
      <c r="R2" s="107"/>
      <c r="S2" s="14"/>
      <c r="T2" s="14"/>
    </row>
    <row r="3" spans="1:20" s="2" customFormat="1" x14ac:dyDescent="0.4">
      <c r="A3" s="296" t="s">
        <v>0</v>
      </c>
      <c r="B3" s="297"/>
      <c r="C3" s="297"/>
      <c r="D3" s="303" t="str">
        <f>IF(【廃棄物処理】一覧表!D3&gt;0,【廃棄物処理】一覧表!D3,"")</f>
        <v/>
      </c>
      <c r="E3" s="303"/>
      <c r="F3" s="303"/>
      <c r="G3" s="303"/>
      <c r="H3" s="304"/>
      <c r="J3" s="59"/>
      <c r="K3" s="59"/>
      <c r="L3" s="59"/>
      <c r="M3" s="59"/>
      <c r="N3" s="59"/>
      <c r="P3" s="164" t="str">
        <f>IF(【廃棄物処理】一覧表!J3&gt;0,【廃棄物処理】一覧表!J3,"")</f>
        <v/>
      </c>
      <c r="Q3" s="204" t="s">
        <v>24</v>
      </c>
      <c r="R3" s="108"/>
    </row>
    <row r="4" spans="1:20" s="2" customFormat="1" ht="19.5" thickBot="1" x14ac:dyDescent="0.45">
      <c r="A4" s="298" t="s">
        <v>2</v>
      </c>
      <c r="B4" s="299"/>
      <c r="C4" s="299"/>
      <c r="D4" s="305" t="str">
        <f>IF(【廃棄物処理】一覧表!D4&gt;0,【廃棄物処理】一覧表!D4,"")</f>
        <v/>
      </c>
      <c r="E4" s="305"/>
      <c r="F4" s="305"/>
      <c r="G4" s="305"/>
      <c r="H4" s="306"/>
      <c r="J4" s="26"/>
      <c r="K4" s="26"/>
      <c r="L4" s="26"/>
      <c r="M4" s="26"/>
      <c r="N4" s="26"/>
      <c r="P4" s="165" t="s">
        <v>3</v>
      </c>
      <c r="Q4" s="205" t="s">
        <v>110</v>
      </c>
      <c r="R4" s="108"/>
    </row>
    <row r="5" spans="1:20" s="2" customFormat="1" ht="9" customHeight="1" x14ac:dyDescent="0.4">
      <c r="A5" s="26"/>
      <c r="B5" s="26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7"/>
      <c r="R5" s="108"/>
    </row>
    <row r="6" spans="1:20" ht="20.25" thickBot="1" x14ac:dyDescent="0.45">
      <c r="E6" s="20"/>
      <c r="S6" s="3"/>
      <c r="T6" s="3"/>
    </row>
    <row r="7" spans="1:20" s="86" customFormat="1" ht="30" customHeight="1" thickTop="1" thickBot="1" x14ac:dyDescent="0.45">
      <c r="A7" s="91"/>
      <c r="B7" s="301" t="s">
        <v>123</v>
      </c>
      <c r="C7" s="302"/>
      <c r="D7" s="302"/>
      <c r="E7" s="302"/>
      <c r="F7" s="300" t="s">
        <v>151</v>
      </c>
      <c r="G7" s="300"/>
      <c r="H7" s="300"/>
      <c r="I7" s="300"/>
      <c r="J7" s="328"/>
      <c r="K7" s="134"/>
      <c r="L7" s="135"/>
      <c r="M7" s="379">
        <f>SUM($O$11:$O$30)</f>
        <v>0</v>
      </c>
      <c r="N7" s="380"/>
      <c r="O7" s="380"/>
      <c r="P7" s="136" t="str">
        <f>IF(M7&lt;&gt;"","円","")</f>
        <v>円</v>
      </c>
      <c r="Q7" s="87"/>
      <c r="R7" s="20"/>
    </row>
    <row r="8" spans="1:20" ht="20.25" thickTop="1" x14ac:dyDescent="0.4">
      <c r="A8" s="337" t="s">
        <v>7</v>
      </c>
      <c r="B8" s="259"/>
      <c r="C8" s="259"/>
      <c r="D8" s="260"/>
      <c r="E8" s="329" t="s">
        <v>93</v>
      </c>
      <c r="F8" s="265"/>
      <c r="G8" s="265"/>
      <c r="H8" s="265"/>
      <c r="I8" s="265"/>
      <c r="J8" s="365"/>
      <c r="K8" s="375"/>
      <c r="L8" s="376"/>
      <c r="M8" s="372" t="s">
        <v>88</v>
      </c>
      <c r="N8" s="373"/>
      <c r="O8" s="373"/>
      <c r="P8" s="374"/>
      <c r="Q8" s="366" t="s">
        <v>139</v>
      </c>
    </row>
    <row r="9" spans="1:20" ht="41.25" customHeight="1" x14ac:dyDescent="0.4">
      <c r="A9" s="338"/>
      <c r="B9" s="261"/>
      <c r="C9" s="261"/>
      <c r="D9" s="262"/>
      <c r="E9" s="343" t="s">
        <v>147</v>
      </c>
      <c r="F9" s="344"/>
      <c r="G9" s="344"/>
      <c r="H9" s="369"/>
      <c r="I9" s="370" t="s">
        <v>144</v>
      </c>
      <c r="J9" s="371"/>
      <c r="K9" s="377"/>
      <c r="L9" s="378"/>
      <c r="M9" s="348"/>
      <c r="N9" s="349"/>
      <c r="O9" s="349"/>
      <c r="P9" s="350"/>
      <c r="Q9" s="367"/>
    </row>
    <row r="10" spans="1:20" ht="19.5" thickBot="1" x14ac:dyDescent="0.45">
      <c r="A10" s="339"/>
      <c r="B10" s="263"/>
      <c r="C10" s="263"/>
      <c r="D10" s="264"/>
      <c r="E10" s="133" t="s">
        <v>92</v>
      </c>
      <c r="F10" s="133" t="s">
        <v>19</v>
      </c>
      <c r="G10" s="364" t="s">
        <v>11</v>
      </c>
      <c r="H10" s="342"/>
      <c r="I10" s="362" t="s">
        <v>10</v>
      </c>
      <c r="J10" s="363"/>
      <c r="K10" s="287" t="s">
        <v>18</v>
      </c>
      <c r="L10" s="287"/>
      <c r="M10" s="288" t="s">
        <v>146</v>
      </c>
      <c r="N10" s="342"/>
      <c r="O10" s="330" t="s">
        <v>91</v>
      </c>
      <c r="P10" s="331"/>
      <c r="Q10" s="368"/>
    </row>
    <row r="11" spans="1:20" x14ac:dyDescent="0.4">
      <c r="A11" s="28" t="e">
        <f>INDEX( 【廃棄物処理】一覧表!A:A, SMALL(【廃棄物処理】一覧表!$A$19:$A$118, ROW(【廃棄物処理】補助対象額整理表!A1) ) )</f>
        <v>#NUM!</v>
      </c>
      <c r="B11" s="257" t="str">
        <f>IFERROR(VLOOKUP(A11,【廃棄物処理】一覧表!$A$19:$K$118,4,FALSE),"")</f>
        <v/>
      </c>
      <c r="C11" s="257"/>
      <c r="D11" s="257"/>
      <c r="E11" s="215"/>
      <c r="F11" s="195"/>
      <c r="G11" s="190">
        <f>IFERROR(SUMIF(【廃棄物処理】一覧表!$D$19:$D$118,B11,【廃棄物処理】一覧表!$I$19:$I$118),"")</f>
        <v>0</v>
      </c>
      <c r="H11" s="191" t="str">
        <f>IF(G11&lt;&gt;0,"円","")</f>
        <v/>
      </c>
      <c r="I11" s="198"/>
      <c r="J11" s="199">
        <f t="shared" ref="J11:J16" si="0">F11</f>
        <v>0</v>
      </c>
      <c r="K11" s="138" t="str">
        <f>IFERROR(G11/E11,"")</f>
        <v/>
      </c>
      <c r="L11" s="139" t="str">
        <f>IF(K11&lt;&gt;"","円","")</f>
        <v/>
      </c>
      <c r="M11" s="208" t="str">
        <f>IF(AND(E11&lt;&gt;"",F11&lt;&gt;"",I11&lt;&gt;""),MIN(E11,I11),"")</f>
        <v/>
      </c>
      <c r="N11" s="184" t="str">
        <f>IF(F11="","",F11)</f>
        <v/>
      </c>
      <c r="O11" s="223" t="str">
        <f>IF(AND(E11&lt;&gt;"",F11&lt;&gt;"",I11&lt;&gt;""),ROUNDDOWN(MIN(E11,I11)*K11,0),"")</f>
        <v/>
      </c>
      <c r="P11" s="185" t="str">
        <f>IF(O11&lt;&gt;"","円","")</f>
        <v/>
      </c>
      <c r="Q11" s="31"/>
      <c r="R11" s="106" t="str">
        <f t="shared" ref="R11:R30" si="1">IF(Q11="",IF(COUNTIF(B11,"その他*"),"⇐品目名を入力してください",""),"")</f>
        <v/>
      </c>
    </row>
    <row r="12" spans="1:20" x14ac:dyDescent="0.4">
      <c r="A12" s="28" t="e">
        <f>INDEX( 【廃棄物処理】一覧表!A:A, SMALL(【廃棄物処理】一覧表!$A$19:$A$118, ROW(【廃棄物処理】補助対象額整理表!A2) ) )</f>
        <v>#NUM!</v>
      </c>
      <c r="B12" s="257" t="str">
        <f>IFERROR(VLOOKUP(A12,【廃棄物処理】一覧表!$A$19:$K$118,4,FALSE),"")</f>
        <v/>
      </c>
      <c r="C12" s="257"/>
      <c r="D12" s="257"/>
      <c r="E12" s="216"/>
      <c r="F12" s="196"/>
      <c r="G12" s="169">
        <f>IFERROR(SUMIF(【廃棄物処理】一覧表!$D$19:$D$118,B12,【廃棄物処理】一覧表!$I$19:$I$118),"")</f>
        <v>0</v>
      </c>
      <c r="H12" s="192" t="str">
        <f t="shared" ref="H12:H30" si="2">IF(G12&lt;&gt;0,"円","")</f>
        <v/>
      </c>
      <c r="I12" s="200"/>
      <c r="J12" s="98">
        <f t="shared" si="0"/>
        <v>0</v>
      </c>
      <c r="K12" s="30" t="str">
        <f t="shared" ref="K12:K30" si="3">IFERROR(G12/E12,"")</f>
        <v/>
      </c>
      <c r="L12" s="140" t="str">
        <f t="shared" ref="L12:L30" si="4">IF(K12&lt;&gt;"","円","")</f>
        <v/>
      </c>
      <c r="M12" s="208" t="str">
        <f>IF(AND(E12&lt;&gt;"",F12&lt;&gt;"",I12&lt;&gt;""),MIN(E12,I12),"")</f>
        <v/>
      </c>
      <c r="N12" s="186" t="str">
        <f>IF(F12="","",F12)</f>
        <v/>
      </c>
      <c r="O12" s="169" t="str">
        <f>IF(AND(E12&lt;&gt;"",F12&lt;&gt;"",I12&lt;&gt;""),ROUNDDOWN(MIN(E12,I12)*K12,0),"")</f>
        <v/>
      </c>
      <c r="P12" s="187" t="str">
        <f t="shared" ref="P12:P30" si="5">IF(O12&lt;&gt;"","円","")</f>
        <v/>
      </c>
      <c r="Q12" s="32"/>
      <c r="R12" s="106" t="str">
        <f t="shared" si="1"/>
        <v/>
      </c>
    </row>
    <row r="13" spans="1:20" x14ac:dyDescent="0.4">
      <c r="A13" s="28" t="e">
        <f>INDEX( 【廃棄物処理】一覧表!A:A, SMALL(【廃棄物処理】一覧表!$A$19:$A$118, ROW(【廃棄物処理】補助対象額整理表!A3) ) )</f>
        <v>#NUM!</v>
      </c>
      <c r="B13" s="257" t="str">
        <f>IFERROR(VLOOKUP(A13,【廃棄物処理】一覧表!$A$19:$K$118,4,FALSE),"")</f>
        <v/>
      </c>
      <c r="C13" s="257"/>
      <c r="D13" s="257"/>
      <c r="E13" s="216"/>
      <c r="F13" s="196"/>
      <c r="G13" s="169">
        <f>IFERROR(SUMIF(【廃棄物処理】一覧表!$D$19:$D$118,B13,【廃棄物処理】一覧表!$I$19:$I$118),"")</f>
        <v>0</v>
      </c>
      <c r="H13" s="192" t="str">
        <f t="shared" si="2"/>
        <v/>
      </c>
      <c r="I13" s="200"/>
      <c r="J13" s="98">
        <f t="shared" si="0"/>
        <v>0</v>
      </c>
      <c r="K13" s="30" t="str">
        <f t="shared" si="3"/>
        <v/>
      </c>
      <c r="L13" s="140" t="str">
        <f t="shared" si="4"/>
        <v/>
      </c>
      <c r="M13" s="208" t="str">
        <f t="shared" ref="M13:M30" si="6">IF(AND(E13&lt;&gt;"",F13&lt;&gt;"",I13&lt;&gt;""),MIN(E13,I13),"")</f>
        <v/>
      </c>
      <c r="N13" s="186" t="str">
        <f t="shared" ref="N13:N29" si="7">IF(F13="","",F13)</f>
        <v/>
      </c>
      <c r="O13" s="169" t="str">
        <f t="shared" ref="O13:O30" si="8">IF(AND(E13&lt;&gt;"",F13&lt;&gt;"",I13&lt;&gt;""),ROUNDDOWN(MIN(E13,I13)*K13,0),"")</f>
        <v/>
      </c>
      <c r="P13" s="187" t="str">
        <f t="shared" si="5"/>
        <v/>
      </c>
      <c r="Q13" s="32"/>
      <c r="R13" s="106" t="str">
        <f t="shared" si="1"/>
        <v/>
      </c>
    </row>
    <row r="14" spans="1:20" x14ac:dyDescent="0.4">
      <c r="A14" s="28" t="e">
        <f>INDEX( 【廃棄物処理】一覧表!A:A, SMALL(【廃棄物処理】一覧表!$A$19:$A$118, ROW(【廃棄物処理】補助対象額整理表!A4) ) )</f>
        <v>#NUM!</v>
      </c>
      <c r="B14" s="257" t="str">
        <f>IFERROR(VLOOKUP(A14,【廃棄物処理】一覧表!$A$19:$K$118,4,FALSE),"")</f>
        <v/>
      </c>
      <c r="C14" s="257"/>
      <c r="D14" s="257"/>
      <c r="E14" s="216"/>
      <c r="F14" s="196"/>
      <c r="G14" s="169">
        <f>IFERROR(SUMIF(【廃棄物処理】一覧表!$D$19:$D$118,B14,【廃棄物処理】一覧表!$I$19:$I$118),"")</f>
        <v>0</v>
      </c>
      <c r="H14" s="192" t="str">
        <f t="shared" si="2"/>
        <v/>
      </c>
      <c r="I14" s="200"/>
      <c r="J14" s="98">
        <f t="shared" si="0"/>
        <v>0</v>
      </c>
      <c r="K14" s="30" t="str">
        <f t="shared" si="3"/>
        <v/>
      </c>
      <c r="L14" s="140" t="str">
        <f t="shared" si="4"/>
        <v/>
      </c>
      <c r="M14" s="208" t="str">
        <f t="shared" si="6"/>
        <v/>
      </c>
      <c r="N14" s="186" t="str">
        <f t="shared" si="7"/>
        <v/>
      </c>
      <c r="O14" s="169" t="str">
        <f t="shared" si="8"/>
        <v/>
      </c>
      <c r="P14" s="187" t="str">
        <f t="shared" si="5"/>
        <v/>
      </c>
      <c r="Q14" s="32"/>
      <c r="R14" s="106" t="str">
        <f t="shared" si="1"/>
        <v/>
      </c>
    </row>
    <row r="15" spans="1:20" x14ac:dyDescent="0.4">
      <c r="A15" s="28" t="e">
        <f>INDEX( 【廃棄物処理】一覧表!A:A, SMALL(【廃棄物処理】一覧表!$A$19:$A$118, ROW(【廃棄物処理】補助対象額整理表!A5) ) )</f>
        <v>#NUM!</v>
      </c>
      <c r="B15" s="257" t="str">
        <f>IFERROR(VLOOKUP(A15,【廃棄物処理】一覧表!$A$19:$K$118,4,FALSE),"")</f>
        <v/>
      </c>
      <c r="C15" s="257"/>
      <c r="D15" s="257"/>
      <c r="E15" s="216"/>
      <c r="F15" s="196"/>
      <c r="G15" s="169">
        <f>IFERROR(SUMIF(【廃棄物処理】一覧表!$D$19:$D$118,B15,【廃棄物処理】一覧表!$I$19:$I$118),"")</f>
        <v>0</v>
      </c>
      <c r="H15" s="192" t="str">
        <f t="shared" si="2"/>
        <v/>
      </c>
      <c r="I15" s="200"/>
      <c r="J15" s="98">
        <f t="shared" si="0"/>
        <v>0</v>
      </c>
      <c r="K15" s="30" t="str">
        <f t="shared" si="3"/>
        <v/>
      </c>
      <c r="L15" s="140" t="str">
        <f t="shared" si="4"/>
        <v/>
      </c>
      <c r="M15" s="208" t="str">
        <f t="shared" si="6"/>
        <v/>
      </c>
      <c r="N15" s="186" t="str">
        <f t="shared" si="7"/>
        <v/>
      </c>
      <c r="O15" s="169" t="str">
        <f t="shared" si="8"/>
        <v/>
      </c>
      <c r="P15" s="187" t="str">
        <f t="shared" si="5"/>
        <v/>
      </c>
      <c r="Q15" s="32"/>
      <c r="R15" s="106" t="str">
        <f t="shared" si="1"/>
        <v/>
      </c>
    </row>
    <row r="16" spans="1:20" x14ac:dyDescent="0.4">
      <c r="A16" s="28" t="e">
        <f>INDEX( 【廃棄物処理】一覧表!A:A, SMALL(【廃棄物処理】一覧表!$A$19:$A$118, ROW(【廃棄物処理】補助対象額整理表!#REF!) ) )</f>
        <v>#REF!</v>
      </c>
      <c r="B16" s="257" t="str">
        <f>IFERROR(VLOOKUP(A16,【廃棄物処理】一覧表!$A$19:$K$118,4,FALSE),"")</f>
        <v/>
      </c>
      <c r="C16" s="257"/>
      <c r="D16" s="257"/>
      <c r="E16" s="216"/>
      <c r="F16" s="196"/>
      <c r="G16" s="169">
        <f>IFERROR(SUMIF(【廃棄物処理】一覧表!$D$19:$D$118,B16,【廃棄物処理】一覧表!$I$19:$I$118),"")</f>
        <v>0</v>
      </c>
      <c r="H16" s="192" t="str">
        <f t="shared" si="2"/>
        <v/>
      </c>
      <c r="I16" s="200"/>
      <c r="J16" s="98">
        <f t="shared" si="0"/>
        <v>0</v>
      </c>
      <c r="K16" s="30" t="str">
        <f t="shared" si="3"/>
        <v/>
      </c>
      <c r="L16" s="140" t="str">
        <f t="shared" si="4"/>
        <v/>
      </c>
      <c r="M16" s="208" t="str">
        <f t="shared" si="6"/>
        <v/>
      </c>
      <c r="N16" s="186" t="str">
        <f t="shared" si="7"/>
        <v/>
      </c>
      <c r="O16" s="169" t="str">
        <f t="shared" si="8"/>
        <v/>
      </c>
      <c r="P16" s="187" t="str">
        <f t="shared" si="5"/>
        <v/>
      </c>
      <c r="Q16" s="32"/>
      <c r="R16" s="106" t="str">
        <f t="shared" si="1"/>
        <v/>
      </c>
    </row>
    <row r="17" spans="1:18" x14ac:dyDescent="0.4">
      <c r="A17" s="28" t="e">
        <f>INDEX( 【廃棄物処理】一覧表!A:A, SMALL(【廃棄物処理】一覧表!$A$19:$A$118, ROW(【廃棄物処理】補助対象額整理表!A8) ) )</f>
        <v>#NUM!</v>
      </c>
      <c r="B17" s="257" t="str">
        <f>IFERROR(VLOOKUP(A17,【廃棄物処理】一覧表!$A$19:$K$118,4,FALSE),"")</f>
        <v/>
      </c>
      <c r="C17" s="257"/>
      <c r="D17" s="257"/>
      <c r="E17" s="217"/>
      <c r="F17" s="196"/>
      <c r="G17" s="169">
        <f>IFERROR(SUMIF(【廃棄物処理】一覧表!$D$19:$D$118,B17,【廃棄物処理】一覧表!$I$19:$I$118),"")</f>
        <v>0</v>
      </c>
      <c r="H17" s="192" t="str">
        <f t="shared" si="2"/>
        <v/>
      </c>
      <c r="I17" s="201"/>
      <c r="J17" s="98">
        <f t="shared" ref="J17:J30" si="9">F17</f>
        <v>0</v>
      </c>
      <c r="K17" s="30" t="str">
        <f t="shared" si="3"/>
        <v/>
      </c>
      <c r="L17" s="140" t="str">
        <f t="shared" si="4"/>
        <v/>
      </c>
      <c r="M17" s="208" t="str">
        <f t="shared" si="6"/>
        <v/>
      </c>
      <c r="N17" s="186" t="str">
        <f t="shared" si="7"/>
        <v/>
      </c>
      <c r="O17" s="169" t="str">
        <f t="shared" si="8"/>
        <v/>
      </c>
      <c r="P17" s="187" t="str">
        <f t="shared" si="5"/>
        <v/>
      </c>
      <c r="Q17" s="32"/>
      <c r="R17" s="106" t="str">
        <f t="shared" si="1"/>
        <v/>
      </c>
    </row>
    <row r="18" spans="1:18" x14ac:dyDescent="0.4">
      <c r="A18" s="28" t="e">
        <f>INDEX( 【廃棄物処理】一覧表!A:A, SMALL(【廃棄物処理】一覧表!$A$19:$A$118, ROW(【廃棄物処理】補助対象額整理表!A10) ) )</f>
        <v>#NUM!</v>
      </c>
      <c r="B18" s="257" t="str">
        <f>IFERROR(VLOOKUP(A18,【廃棄物処理】一覧表!$A$19:$K$118,4,FALSE),"")</f>
        <v/>
      </c>
      <c r="C18" s="257"/>
      <c r="D18" s="257"/>
      <c r="E18" s="217"/>
      <c r="F18" s="196"/>
      <c r="G18" s="169">
        <f>IFERROR(SUMIF(【廃棄物処理】一覧表!$D$19:$D$118,B18,【廃棄物処理】一覧表!$I$19:$I$118),"")</f>
        <v>0</v>
      </c>
      <c r="H18" s="192" t="str">
        <f t="shared" si="2"/>
        <v/>
      </c>
      <c r="I18" s="201"/>
      <c r="J18" s="98">
        <f t="shared" si="9"/>
        <v>0</v>
      </c>
      <c r="K18" s="30" t="str">
        <f t="shared" si="3"/>
        <v/>
      </c>
      <c r="L18" s="140" t="str">
        <f t="shared" si="4"/>
        <v/>
      </c>
      <c r="M18" s="208" t="str">
        <f t="shared" si="6"/>
        <v/>
      </c>
      <c r="N18" s="186" t="str">
        <f t="shared" si="7"/>
        <v/>
      </c>
      <c r="O18" s="169" t="str">
        <f t="shared" si="8"/>
        <v/>
      </c>
      <c r="P18" s="187" t="str">
        <f t="shared" si="5"/>
        <v/>
      </c>
      <c r="Q18" s="32"/>
      <c r="R18" s="106" t="str">
        <f t="shared" si="1"/>
        <v/>
      </c>
    </row>
    <row r="19" spans="1:18" x14ac:dyDescent="0.4">
      <c r="A19" s="28" t="e">
        <f>INDEX( 【廃棄物処理】一覧表!A:A, SMALL(【廃棄物処理】一覧表!$A$19:$A$118, ROW(【廃棄物処理】補助対象額整理表!A11) ) )</f>
        <v>#NUM!</v>
      </c>
      <c r="B19" s="257" t="str">
        <f>IFERROR(VLOOKUP(A19,【廃棄物処理】一覧表!$A$19:$K$118,4,FALSE),"")</f>
        <v/>
      </c>
      <c r="C19" s="257"/>
      <c r="D19" s="257"/>
      <c r="E19" s="217"/>
      <c r="F19" s="196"/>
      <c r="G19" s="169">
        <f>IFERROR(SUMIF(【廃棄物処理】一覧表!$D$19:$D$118,B19,【廃棄物処理】一覧表!$I$19:$I$118),"")</f>
        <v>0</v>
      </c>
      <c r="H19" s="192" t="str">
        <f t="shared" si="2"/>
        <v/>
      </c>
      <c r="I19" s="201"/>
      <c r="J19" s="98">
        <f t="shared" si="9"/>
        <v>0</v>
      </c>
      <c r="K19" s="30" t="str">
        <f t="shared" si="3"/>
        <v/>
      </c>
      <c r="L19" s="140" t="str">
        <f t="shared" si="4"/>
        <v/>
      </c>
      <c r="M19" s="208" t="str">
        <f t="shared" si="6"/>
        <v/>
      </c>
      <c r="N19" s="186" t="str">
        <f t="shared" si="7"/>
        <v/>
      </c>
      <c r="O19" s="169" t="str">
        <f t="shared" si="8"/>
        <v/>
      </c>
      <c r="P19" s="187" t="str">
        <f t="shared" si="5"/>
        <v/>
      </c>
      <c r="Q19" s="32"/>
      <c r="R19" s="106" t="str">
        <f t="shared" si="1"/>
        <v/>
      </c>
    </row>
    <row r="20" spans="1:18" x14ac:dyDescent="0.4">
      <c r="A20" s="28" t="e">
        <f>INDEX( 【廃棄物処理】一覧表!A:A, SMALL(【廃棄物処理】一覧表!$A$19:$A$118, ROW(【廃棄物処理】補助対象額整理表!A12) ) )</f>
        <v>#NUM!</v>
      </c>
      <c r="B20" s="257" t="str">
        <f>IFERROR(VLOOKUP(A20,【廃棄物処理】一覧表!$A$19:$K$118,4,FALSE),"")</f>
        <v/>
      </c>
      <c r="C20" s="257"/>
      <c r="D20" s="257"/>
      <c r="E20" s="217"/>
      <c r="F20" s="196"/>
      <c r="G20" s="169">
        <f>IFERROR(SUMIF(【廃棄物処理】一覧表!$D$19:$D$118,B20,【廃棄物処理】一覧表!$I$19:$I$118),"")</f>
        <v>0</v>
      </c>
      <c r="H20" s="192" t="str">
        <f t="shared" si="2"/>
        <v/>
      </c>
      <c r="I20" s="201"/>
      <c r="J20" s="98">
        <f t="shared" si="9"/>
        <v>0</v>
      </c>
      <c r="K20" s="30" t="str">
        <f t="shared" si="3"/>
        <v/>
      </c>
      <c r="L20" s="140" t="str">
        <f t="shared" si="4"/>
        <v/>
      </c>
      <c r="M20" s="208" t="str">
        <f t="shared" si="6"/>
        <v/>
      </c>
      <c r="N20" s="186" t="str">
        <f t="shared" si="7"/>
        <v/>
      </c>
      <c r="O20" s="169" t="str">
        <f t="shared" si="8"/>
        <v/>
      </c>
      <c r="P20" s="187" t="str">
        <f t="shared" si="5"/>
        <v/>
      </c>
      <c r="Q20" s="32"/>
      <c r="R20" s="106" t="str">
        <f t="shared" si="1"/>
        <v/>
      </c>
    </row>
    <row r="21" spans="1:18" x14ac:dyDescent="0.4">
      <c r="A21" s="28" t="e">
        <f>INDEX( 【廃棄物処理】一覧表!A:A, SMALL(【廃棄物処理】一覧表!$A$19:$A$118, ROW(【廃棄物処理】補助対象額整理表!A13) ) )</f>
        <v>#NUM!</v>
      </c>
      <c r="B21" s="257" t="str">
        <f>IFERROR(VLOOKUP(A21,【廃棄物処理】一覧表!$A$19:$K$118,4,FALSE),"")</f>
        <v/>
      </c>
      <c r="C21" s="257"/>
      <c r="D21" s="257"/>
      <c r="E21" s="217"/>
      <c r="F21" s="196"/>
      <c r="G21" s="169">
        <f>IFERROR(SUMIF(【廃棄物処理】一覧表!$D$19:$D$118,B21,【廃棄物処理】一覧表!$I$19:$I$118),"")</f>
        <v>0</v>
      </c>
      <c r="H21" s="192" t="str">
        <f t="shared" si="2"/>
        <v/>
      </c>
      <c r="I21" s="201"/>
      <c r="J21" s="98">
        <f t="shared" si="9"/>
        <v>0</v>
      </c>
      <c r="K21" s="30" t="str">
        <f t="shared" si="3"/>
        <v/>
      </c>
      <c r="L21" s="140" t="str">
        <f t="shared" si="4"/>
        <v/>
      </c>
      <c r="M21" s="208" t="str">
        <f t="shared" si="6"/>
        <v/>
      </c>
      <c r="N21" s="186" t="str">
        <f t="shared" si="7"/>
        <v/>
      </c>
      <c r="O21" s="169" t="str">
        <f t="shared" si="8"/>
        <v/>
      </c>
      <c r="P21" s="187" t="str">
        <f t="shared" si="5"/>
        <v/>
      </c>
      <c r="Q21" s="32"/>
      <c r="R21" s="106" t="str">
        <f t="shared" si="1"/>
        <v/>
      </c>
    </row>
    <row r="22" spans="1:18" x14ac:dyDescent="0.4">
      <c r="A22" s="28" t="e">
        <f>INDEX( 【廃棄物処理】一覧表!A:A, SMALL(【廃棄物処理】一覧表!$A$19:$A$118, ROW(【廃棄物処理】補助対象額整理表!A14) ) )</f>
        <v>#NUM!</v>
      </c>
      <c r="B22" s="257" t="str">
        <f>IFERROR(VLOOKUP(A22,【廃棄物処理】一覧表!$A$19:$K$118,4,FALSE),"")</f>
        <v/>
      </c>
      <c r="C22" s="257"/>
      <c r="D22" s="257"/>
      <c r="E22" s="217"/>
      <c r="F22" s="196"/>
      <c r="G22" s="169">
        <f>IFERROR(SUMIF(【廃棄物処理】一覧表!$D$19:$D$118,B22,【廃棄物処理】一覧表!$I$19:$I$118),"")</f>
        <v>0</v>
      </c>
      <c r="H22" s="192" t="str">
        <f t="shared" si="2"/>
        <v/>
      </c>
      <c r="I22" s="201"/>
      <c r="J22" s="98">
        <f t="shared" si="9"/>
        <v>0</v>
      </c>
      <c r="K22" s="30" t="str">
        <f t="shared" si="3"/>
        <v/>
      </c>
      <c r="L22" s="140" t="str">
        <f t="shared" si="4"/>
        <v/>
      </c>
      <c r="M22" s="208" t="str">
        <f t="shared" si="6"/>
        <v/>
      </c>
      <c r="N22" s="186" t="str">
        <f t="shared" si="7"/>
        <v/>
      </c>
      <c r="O22" s="169" t="str">
        <f t="shared" si="8"/>
        <v/>
      </c>
      <c r="P22" s="187" t="str">
        <f t="shared" si="5"/>
        <v/>
      </c>
      <c r="Q22" s="32"/>
      <c r="R22" s="106" t="str">
        <f t="shared" si="1"/>
        <v/>
      </c>
    </row>
    <row r="23" spans="1:18" x14ac:dyDescent="0.4">
      <c r="A23" s="28" t="e">
        <f>INDEX( 【廃棄物処理】一覧表!A:A, SMALL(【廃棄物処理】一覧表!$A$19:$A$118, ROW(【廃棄物処理】補助対象額整理表!A15) ) )</f>
        <v>#NUM!</v>
      </c>
      <c r="B23" s="257" t="str">
        <f>IFERROR(VLOOKUP(A23,【廃棄物処理】一覧表!$A$19:$K$118,4,FALSE),"")</f>
        <v/>
      </c>
      <c r="C23" s="257"/>
      <c r="D23" s="257"/>
      <c r="E23" s="217"/>
      <c r="F23" s="196"/>
      <c r="G23" s="169">
        <f>IFERROR(SUMIF(【廃棄物処理】一覧表!$D$19:$D$118,B23,【廃棄物処理】一覧表!$I$19:$I$118),"")</f>
        <v>0</v>
      </c>
      <c r="H23" s="192" t="str">
        <f t="shared" si="2"/>
        <v/>
      </c>
      <c r="I23" s="201"/>
      <c r="J23" s="98">
        <f t="shared" si="9"/>
        <v>0</v>
      </c>
      <c r="K23" s="30" t="str">
        <f t="shared" si="3"/>
        <v/>
      </c>
      <c r="L23" s="140" t="str">
        <f t="shared" si="4"/>
        <v/>
      </c>
      <c r="M23" s="208" t="str">
        <f t="shared" si="6"/>
        <v/>
      </c>
      <c r="N23" s="186" t="str">
        <f t="shared" si="7"/>
        <v/>
      </c>
      <c r="O23" s="169" t="str">
        <f t="shared" si="8"/>
        <v/>
      </c>
      <c r="P23" s="187" t="str">
        <f t="shared" si="5"/>
        <v/>
      </c>
      <c r="Q23" s="32"/>
      <c r="R23" s="106" t="str">
        <f t="shared" si="1"/>
        <v/>
      </c>
    </row>
    <row r="24" spans="1:18" x14ac:dyDescent="0.4">
      <c r="A24" s="28" t="e">
        <f>INDEX( 【廃棄物処理】一覧表!A:A, SMALL(【廃棄物処理】一覧表!$A$19:$A$118, ROW(【廃棄物処理】補助対象額整理表!A16) ) )</f>
        <v>#NUM!</v>
      </c>
      <c r="B24" s="257" t="str">
        <f>IFERROR(VLOOKUP(A24,【廃棄物処理】一覧表!$A$19:$K$118,4,FALSE),"")</f>
        <v/>
      </c>
      <c r="C24" s="257"/>
      <c r="D24" s="257"/>
      <c r="E24" s="217"/>
      <c r="F24" s="196"/>
      <c r="G24" s="169">
        <f>IFERROR(SUMIF(【廃棄物処理】一覧表!$D$19:$D$118,B24,【廃棄物処理】一覧表!$I$19:$I$118),"")</f>
        <v>0</v>
      </c>
      <c r="H24" s="192" t="str">
        <f t="shared" si="2"/>
        <v/>
      </c>
      <c r="I24" s="201"/>
      <c r="J24" s="98">
        <f t="shared" si="9"/>
        <v>0</v>
      </c>
      <c r="K24" s="30" t="str">
        <f t="shared" si="3"/>
        <v/>
      </c>
      <c r="L24" s="140" t="str">
        <f t="shared" si="4"/>
        <v/>
      </c>
      <c r="M24" s="208" t="str">
        <f t="shared" si="6"/>
        <v/>
      </c>
      <c r="N24" s="186" t="str">
        <f t="shared" si="7"/>
        <v/>
      </c>
      <c r="O24" s="169" t="str">
        <f t="shared" si="8"/>
        <v/>
      </c>
      <c r="P24" s="187" t="str">
        <f t="shared" si="5"/>
        <v/>
      </c>
      <c r="Q24" s="32"/>
      <c r="R24" s="106" t="str">
        <f t="shared" si="1"/>
        <v/>
      </c>
    </row>
    <row r="25" spans="1:18" x14ac:dyDescent="0.4">
      <c r="A25" s="28" t="e">
        <f>INDEX( 【廃棄物処理】一覧表!A:A, SMALL(【廃棄物処理】一覧表!$A$19:$A$118, ROW(【廃棄物処理】補助対象額整理表!A17) ) )</f>
        <v>#NUM!</v>
      </c>
      <c r="B25" s="257" t="str">
        <f>IFERROR(VLOOKUP(A25,【廃棄物処理】一覧表!$A$19:$K$118,4,FALSE),"")</f>
        <v/>
      </c>
      <c r="C25" s="257"/>
      <c r="D25" s="257"/>
      <c r="E25" s="217"/>
      <c r="F25" s="196"/>
      <c r="G25" s="169">
        <f>IFERROR(SUMIF(【廃棄物処理】一覧表!$D$19:$D$118,B25,【廃棄物処理】一覧表!$I$19:$I$118),"")</f>
        <v>0</v>
      </c>
      <c r="H25" s="192" t="str">
        <f t="shared" si="2"/>
        <v/>
      </c>
      <c r="I25" s="201"/>
      <c r="J25" s="98">
        <f t="shared" si="9"/>
        <v>0</v>
      </c>
      <c r="K25" s="30" t="str">
        <f t="shared" si="3"/>
        <v/>
      </c>
      <c r="L25" s="140" t="str">
        <f t="shared" si="4"/>
        <v/>
      </c>
      <c r="M25" s="208" t="str">
        <f t="shared" si="6"/>
        <v/>
      </c>
      <c r="N25" s="186" t="str">
        <f t="shared" si="7"/>
        <v/>
      </c>
      <c r="O25" s="169" t="str">
        <f t="shared" si="8"/>
        <v/>
      </c>
      <c r="P25" s="187" t="str">
        <f t="shared" si="5"/>
        <v/>
      </c>
      <c r="Q25" s="32"/>
      <c r="R25" s="106" t="str">
        <f t="shared" si="1"/>
        <v/>
      </c>
    </row>
    <row r="26" spans="1:18" x14ac:dyDescent="0.4">
      <c r="A26" s="28" t="e">
        <f>INDEX( 【廃棄物処理】一覧表!A:A, SMALL(【廃棄物処理】一覧表!$A$19:$A$118, ROW(【廃棄物処理】補助対象額整理表!A18) ) )</f>
        <v>#NUM!</v>
      </c>
      <c r="B26" s="257" t="str">
        <f>IFERROR(VLOOKUP(A26,【廃棄物処理】一覧表!$A$19:$K$118,4,FALSE),"")</f>
        <v/>
      </c>
      <c r="C26" s="257"/>
      <c r="D26" s="257"/>
      <c r="E26" s="217"/>
      <c r="F26" s="196"/>
      <c r="G26" s="169">
        <f>IFERROR(SUMIF(【廃棄物処理】一覧表!$D$19:$D$118,B26,【廃棄物処理】一覧表!$I$19:$I$118),"")</f>
        <v>0</v>
      </c>
      <c r="H26" s="192" t="str">
        <f t="shared" si="2"/>
        <v/>
      </c>
      <c r="I26" s="201"/>
      <c r="J26" s="98">
        <f t="shared" si="9"/>
        <v>0</v>
      </c>
      <c r="K26" s="30" t="str">
        <f t="shared" si="3"/>
        <v/>
      </c>
      <c r="L26" s="140" t="str">
        <f t="shared" si="4"/>
        <v/>
      </c>
      <c r="M26" s="208" t="str">
        <f t="shared" si="6"/>
        <v/>
      </c>
      <c r="N26" s="186" t="str">
        <f t="shared" si="7"/>
        <v/>
      </c>
      <c r="O26" s="169" t="str">
        <f t="shared" si="8"/>
        <v/>
      </c>
      <c r="P26" s="187" t="str">
        <f t="shared" si="5"/>
        <v/>
      </c>
      <c r="Q26" s="32"/>
      <c r="R26" s="106" t="str">
        <f t="shared" si="1"/>
        <v/>
      </c>
    </row>
    <row r="27" spans="1:18" x14ac:dyDescent="0.4">
      <c r="A27" s="28" t="e">
        <f>INDEX( 【廃棄物処理】一覧表!A:A, SMALL(【廃棄物処理】一覧表!$A$19:$A$118, ROW(【廃棄物処理】補助対象額整理表!A19) ) )</f>
        <v>#NUM!</v>
      </c>
      <c r="B27" s="257" t="str">
        <f>IFERROR(VLOOKUP(A27,【廃棄物処理】一覧表!$A$19:$K$118,4,FALSE),"")</f>
        <v/>
      </c>
      <c r="C27" s="257"/>
      <c r="D27" s="257"/>
      <c r="E27" s="217"/>
      <c r="F27" s="196"/>
      <c r="G27" s="169">
        <f>IFERROR(SUMIF(【廃棄物処理】一覧表!$D$19:$D$118,B27,【廃棄物処理】一覧表!$I$19:$I$118),"")</f>
        <v>0</v>
      </c>
      <c r="H27" s="192" t="str">
        <f t="shared" si="2"/>
        <v/>
      </c>
      <c r="I27" s="201"/>
      <c r="J27" s="98">
        <f t="shared" si="9"/>
        <v>0</v>
      </c>
      <c r="K27" s="30" t="str">
        <f t="shared" si="3"/>
        <v/>
      </c>
      <c r="L27" s="140" t="str">
        <f t="shared" si="4"/>
        <v/>
      </c>
      <c r="M27" s="208" t="str">
        <f t="shared" si="6"/>
        <v/>
      </c>
      <c r="N27" s="186" t="str">
        <f t="shared" si="7"/>
        <v/>
      </c>
      <c r="O27" s="169" t="str">
        <f t="shared" si="8"/>
        <v/>
      </c>
      <c r="P27" s="187" t="str">
        <f t="shared" si="5"/>
        <v/>
      </c>
      <c r="Q27" s="32"/>
      <c r="R27" s="106" t="str">
        <f t="shared" si="1"/>
        <v/>
      </c>
    </row>
    <row r="28" spans="1:18" x14ac:dyDescent="0.4">
      <c r="A28" s="28" t="e">
        <f>INDEX( 【廃棄物処理】一覧表!A:A, SMALL(【廃棄物処理】一覧表!$A$19:$A$118, ROW(【廃棄物処理】補助対象額整理表!A20) ) )</f>
        <v>#NUM!</v>
      </c>
      <c r="B28" s="257" t="str">
        <f>IFERROR(VLOOKUP(A28,【廃棄物処理】一覧表!$A$19:$K$118,4,FALSE),"")</f>
        <v/>
      </c>
      <c r="C28" s="257"/>
      <c r="D28" s="257"/>
      <c r="E28" s="217"/>
      <c r="F28" s="196"/>
      <c r="G28" s="169">
        <f>IFERROR(SUMIF(【廃棄物処理】一覧表!$D$19:$D$118,B28,【廃棄物処理】一覧表!$I$19:$I$118),"")</f>
        <v>0</v>
      </c>
      <c r="H28" s="192" t="str">
        <f t="shared" si="2"/>
        <v/>
      </c>
      <c r="I28" s="201"/>
      <c r="J28" s="98">
        <f t="shared" si="9"/>
        <v>0</v>
      </c>
      <c r="K28" s="30" t="str">
        <f t="shared" si="3"/>
        <v/>
      </c>
      <c r="L28" s="140" t="str">
        <f t="shared" si="4"/>
        <v/>
      </c>
      <c r="M28" s="208" t="str">
        <f t="shared" si="6"/>
        <v/>
      </c>
      <c r="N28" s="186" t="str">
        <f t="shared" si="7"/>
        <v/>
      </c>
      <c r="O28" s="169" t="str">
        <f t="shared" si="8"/>
        <v/>
      </c>
      <c r="P28" s="187" t="str">
        <f t="shared" si="5"/>
        <v/>
      </c>
      <c r="Q28" s="32"/>
      <c r="R28" s="106" t="str">
        <f t="shared" si="1"/>
        <v/>
      </c>
    </row>
    <row r="29" spans="1:18" x14ac:dyDescent="0.4">
      <c r="A29" s="28" t="e">
        <f>INDEX( 【廃棄物処理】一覧表!A:A, SMALL(【廃棄物処理】一覧表!$A$19:$A$118, ROW(【廃棄物処理】補助対象額整理表!A21) ) )</f>
        <v>#NUM!</v>
      </c>
      <c r="B29" s="257" t="str">
        <f>IFERROR(VLOOKUP(A29,【廃棄物処理】一覧表!$A$19:$K$118,4,FALSE),"")</f>
        <v/>
      </c>
      <c r="C29" s="257"/>
      <c r="D29" s="257"/>
      <c r="E29" s="217"/>
      <c r="F29" s="196"/>
      <c r="G29" s="169">
        <f>IFERROR(SUMIF(【廃棄物処理】一覧表!$D$19:$D$118,B29,【廃棄物処理】一覧表!$I$19:$I$118),"")</f>
        <v>0</v>
      </c>
      <c r="H29" s="192" t="str">
        <f t="shared" si="2"/>
        <v/>
      </c>
      <c r="I29" s="201"/>
      <c r="J29" s="98">
        <f t="shared" si="9"/>
        <v>0</v>
      </c>
      <c r="K29" s="30" t="str">
        <f t="shared" si="3"/>
        <v/>
      </c>
      <c r="L29" s="140" t="str">
        <f t="shared" si="4"/>
        <v/>
      </c>
      <c r="M29" s="208" t="str">
        <f t="shared" si="6"/>
        <v/>
      </c>
      <c r="N29" s="186" t="str">
        <f t="shared" si="7"/>
        <v/>
      </c>
      <c r="O29" s="169" t="str">
        <f t="shared" si="8"/>
        <v/>
      </c>
      <c r="P29" s="187" t="str">
        <f t="shared" si="5"/>
        <v/>
      </c>
      <c r="Q29" s="32"/>
      <c r="R29" s="106" t="str">
        <f t="shared" si="1"/>
        <v/>
      </c>
    </row>
    <row r="30" spans="1:18" ht="19.5" thickBot="1" x14ac:dyDescent="0.45">
      <c r="A30" s="28" t="e">
        <f>INDEX( 【廃棄物処理】一覧表!A:A, SMALL(【廃棄物処理】一覧表!$A$19:$A$118, ROW(【廃棄物処理】補助対象額整理表!A22) ) )</f>
        <v>#NUM!</v>
      </c>
      <c r="B30" s="361" t="str">
        <f>IFERROR(VLOOKUP(A30,【廃棄物処理】一覧表!$A$19:$K$118,4,FALSE),"")</f>
        <v/>
      </c>
      <c r="C30" s="361"/>
      <c r="D30" s="361"/>
      <c r="E30" s="218"/>
      <c r="F30" s="197"/>
      <c r="G30" s="193">
        <f>IFERROR(SUMIF(【廃棄物処理】一覧表!$D$19:$D$118,B30,【廃棄物処理】一覧表!$I$19:$I$118),"")</f>
        <v>0</v>
      </c>
      <c r="H30" s="194" t="str">
        <f t="shared" si="2"/>
        <v/>
      </c>
      <c r="I30" s="202"/>
      <c r="J30" s="203">
        <f t="shared" si="9"/>
        <v>0</v>
      </c>
      <c r="K30" s="30" t="str">
        <f t="shared" si="3"/>
        <v/>
      </c>
      <c r="L30" s="141" t="str">
        <f t="shared" si="4"/>
        <v/>
      </c>
      <c r="M30" s="210" t="str">
        <f t="shared" si="6"/>
        <v/>
      </c>
      <c r="N30" s="188" t="str">
        <f>IF(F30="","",F30)</f>
        <v/>
      </c>
      <c r="O30" s="172" t="str">
        <f t="shared" si="8"/>
        <v/>
      </c>
      <c r="P30" s="189" t="str">
        <f t="shared" si="5"/>
        <v/>
      </c>
      <c r="Q30" s="88"/>
      <c r="R30" s="106" t="str">
        <f t="shared" si="1"/>
        <v/>
      </c>
    </row>
  </sheetData>
  <sheetProtection password="D2DD" sheet="1" selectLockedCells="1"/>
  <mergeCells count="40">
    <mergeCell ref="Q8:Q10"/>
    <mergeCell ref="K10:L10"/>
    <mergeCell ref="B2:O2"/>
    <mergeCell ref="E9:H9"/>
    <mergeCell ref="I9:J9"/>
    <mergeCell ref="A3:C3"/>
    <mergeCell ref="A4:C4"/>
    <mergeCell ref="M8:P9"/>
    <mergeCell ref="M10:N10"/>
    <mergeCell ref="K8:L9"/>
    <mergeCell ref="M7:O7"/>
    <mergeCell ref="F7:J7"/>
    <mergeCell ref="B7:E7"/>
    <mergeCell ref="D3:H3"/>
    <mergeCell ref="D4:H4"/>
    <mergeCell ref="B30:D30"/>
    <mergeCell ref="I10:J10"/>
    <mergeCell ref="B22:D22"/>
    <mergeCell ref="B21:D21"/>
    <mergeCell ref="G10:H10"/>
    <mergeCell ref="B17:D17"/>
    <mergeCell ref="B18:D18"/>
    <mergeCell ref="B19:D19"/>
    <mergeCell ref="B11:D11"/>
    <mergeCell ref="B12:D12"/>
    <mergeCell ref="A8:D10"/>
    <mergeCell ref="E8:J8"/>
    <mergeCell ref="B27:D27"/>
    <mergeCell ref="B28:D28"/>
    <mergeCell ref="B29:D29"/>
    <mergeCell ref="B25:D25"/>
    <mergeCell ref="B26:D26"/>
    <mergeCell ref="O10:P10"/>
    <mergeCell ref="B23:D23"/>
    <mergeCell ref="B24:D24"/>
    <mergeCell ref="B20:D20"/>
    <mergeCell ref="B15:D15"/>
    <mergeCell ref="B16:D16"/>
    <mergeCell ref="B13:D13"/>
    <mergeCell ref="B14:D14"/>
  </mergeCells>
  <phoneticPr fontId="3"/>
  <conditionalFormatting sqref="O11:P30">
    <cfRule type="expression" priority="3" stopIfTrue="1">
      <formula>#REF!=""</formula>
    </cfRule>
    <cfRule type="expression" dxfId="2" priority="4">
      <formula>OR(#REF!&gt;#REF!,#REF!&gt;#REF!)</formula>
    </cfRule>
  </conditionalFormatting>
  <conditionalFormatting sqref="E11:K30">
    <cfRule type="expression" priority="5" stopIfTrue="1">
      <formula>#REF!=""</formula>
    </cfRule>
    <cfRule type="expression" dxfId="1" priority="6">
      <formula>OR(#REF!&gt;#REF!,#REF!&gt;#REF!)</formula>
    </cfRule>
  </conditionalFormatting>
  <conditionalFormatting sqref="L11:N30">
    <cfRule type="expression" priority="1" stopIfTrue="1">
      <formula>#REF!=""</formula>
    </cfRule>
    <cfRule type="expression" dxfId="0" priority="2">
      <formula>OR(#REF!&gt;#REF!,#REF!&gt;#REF!)</formula>
    </cfRule>
  </conditionalFormatting>
  <dataValidations count="1">
    <dataValidation type="custom" allowBlank="1" showInputMessage="1" showErrorMessage="1" errorTitle="入力エラー" error="購入量よりも多い数量が入力されています。" sqref="I11:I30">
      <formula1>I11&lt;=E11</formula1>
    </dataValidation>
  </dataValidation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7"/>
  <sheetViews>
    <sheetView topLeftCell="B1" workbookViewId="0">
      <selection activeCell="K3" sqref="K3"/>
    </sheetView>
  </sheetViews>
  <sheetFormatPr defaultRowHeight="18.75" x14ac:dyDescent="0.4"/>
  <cols>
    <col min="1" max="1" width="15.25" customWidth="1"/>
    <col min="11" max="11" width="18.25" customWidth="1"/>
    <col min="12" max="14" width="8.875" customWidth="1"/>
  </cols>
  <sheetData>
    <row r="1" spans="1:14" x14ac:dyDescent="0.4">
      <c r="A1" s="8"/>
      <c r="C1" t="s">
        <v>29</v>
      </c>
      <c r="G1" t="s">
        <v>30</v>
      </c>
      <c r="K1" t="s">
        <v>96</v>
      </c>
      <c r="L1" s="9"/>
      <c r="M1" s="9"/>
    </row>
    <row r="2" spans="1:14" x14ac:dyDescent="0.4">
      <c r="A2" s="10"/>
      <c r="C2" t="s">
        <v>31</v>
      </c>
      <c r="G2" t="s">
        <v>32</v>
      </c>
      <c r="I2" t="s">
        <v>33</v>
      </c>
      <c r="K2" t="s">
        <v>117</v>
      </c>
      <c r="L2" s="11" t="s">
        <v>23</v>
      </c>
      <c r="M2" s="9"/>
      <c r="N2" t="s">
        <v>14</v>
      </c>
    </row>
    <row r="3" spans="1:14" x14ac:dyDescent="0.4">
      <c r="A3" s="10"/>
      <c r="C3" t="s">
        <v>34</v>
      </c>
      <c r="I3" t="s">
        <v>35</v>
      </c>
      <c r="K3" t="s">
        <v>118</v>
      </c>
      <c r="L3" s="12" t="s">
        <v>14</v>
      </c>
      <c r="M3" s="9"/>
      <c r="N3" t="s">
        <v>27</v>
      </c>
    </row>
    <row r="4" spans="1:14" x14ac:dyDescent="0.4">
      <c r="A4" s="10"/>
      <c r="C4" t="s">
        <v>36</v>
      </c>
      <c r="I4" t="s">
        <v>37</v>
      </c>
      <c r="L4" s="9" t="s">
        <v>102</v>
      </c>
      <c r="M4" s="9"/>
      <c r="N4" t="s">
        <v>28</v>
      </c>
    </row>
    <row r="5" spans="1:14" x14ac:dyDescent="0.4">
      <c r="A5" s="10"/>
      <c r="C5" t="s">
        <v>38</v>
      </c>
      <c r="I5" t="s">
        <v>16</v>
      </c>
      <c r="L5" s="9" t="s">
        <v>44</v>
      </c>
      <c r="M5" s="9"/>
      <c r="N5" t="s">
        <v>17</v>
      </c>
    </row>
    <row r="6" spans="1:14" x14ac:dyDescent="0.4">
      <c r="A6" s="10"/>
      <c r="C6" t="s">
        <v>39</v>
      </c>
      <c r="I6" t="s">
        <v>103</v>
      </c>
      <c r="L6" s="9" t="s">
        <v>22</v>
      </c>
      <c r="M6" s="9"/>
      <c r="N6" t="s">
        <v>41</v>
      </c>
    </row>
    <row r="7" spans="1:14" x14ac:dyDescent="0.4">
      <c r="A7" s="10"/>
      <c r="C7" t="s">
        <v>42</v>
      </c>
      <c r="I7" t="s">
        <v>40</v>
      </c>
      <c r="L7" s="9" t="s">
        <v>49</v>
      </c>
      <c r="N7" t="s">
        <v>45</v>
      </c>
    </row>
    <row r="8" spans="1:14" x14ac:dyDescent="0.4">
      <c r="A8" s="10"/>
      <c r="C8" t="s">
        <v>46</v>
      </c>
      <c r="I8" t="s">
        <v>43</v>
      </c>
      <c r="L8" t="s">
        <v>17</v>
      </c>
      <c r="M8" s="9"/>
      <c r="N8" t="s">
        <v>125</v>
      </c>
    </row>
    <row r="9" spans="1:14" x14ac:dyDescent="0.4">
      <c r="A9" s="10"/>
      <c r="C9" t="s">
        <v>47</v>
      </c>
      <c r="I9" t="s">
        <v>15</v>
      </c>
      <c r="L9" t="s">
        <v>41</v>
      </c>
      <c r="M9" s="9"/>
      <c r="N9" t="s">
        <v>126</v>
      </c>
    </row>
    <row r="10" spans="1:14" x14ac:dyDescent="0.4">
      <c r="A10" s="8"/>
      <c r="C10" t="s">
        <v>50</v>
      </c>
      <c r="I10" t="s">
        <v>48</v>
      </c>
      <c r="L10" t="s">
        <v>45</v>
      </c>
      <c r="M10" s="9"/>
      <c r="N10" t="s">
        <v>127</v>
      </c>
    </row>
    <row r="11" spans="1:14" x14ac:dyDescent="0.4">
      <c r="A11" s="8"/>
      <c r="C11" t="s">
        <v>52</v>
      </c>
      <c r="I11" t="s">
        <v>124</v>
      </c>
      <c r="L11" s="9" t="s">
        <v>125</v>
      </c>
      <c r="M11" s="9"/>
      <c r="N11" t="s">
        <v>128</v>
      </c>
    </row>
    <row r="12" spans="1:14" x14ac:dyDescent="0.4">
      <c r="A12" s="8"/>
      <c r="C12" t="s">
        <v>54</v>
      </c>
      <c r="I12" t="s">
        <v>51</v>
      </c>
      <c r="L12" s="9" t="s">
        <v>126</v>
      </c>
      <c r="M12" s="9"/>
      <c r="N12" t="s">
        <v>129</v>
      </c>
    </row>
    <row r="13" spans="1:14" x14ac:dyDescent="0.4">
      <c r="A13" s="8"/>
      <c r="C13" t="s">
        <v>56</v>
      </c>
      <c r="I13" t="s">
        <v>53</v>
      </c>
      <c r="L13" s="9" t="s">
        <v>127</v>
      </c>
      <c r="M13" s="9"/>
      <c r="N13" t="s">
        <v>130</v>
      </c>
    </row>
    <row r="14" spans="1:14" x14ac:dyDescent="0.4">
      <c r="A14" s="8"/>
      <c r="C14" t="s">
        <v>58</v>
      </c>
      <c r="I14" t="s">
        <v>55</v>
      </c>
      <c r="L14" s="9" t="s">
        <v>128</v>
      </c>
      <c r="M14" s="9"/>
      <c r="N14" t="s">
        <v>131</v>
      </c>
    </row>
    <row r="15" spans="1:14" x14ac:dyDescent="0.4">
      <c r="A15" s="8"/>
      <c r="C15" t="s">
        <v>60</v>
      </c>
      <c r="I15" t="s">
        <v>57</v>
      </c>
      <c r="L15" s="9" t="s">
        <v>129</v>
      </c>
      <c r="M15" s="9"/>
    </row>
    <row r="16" spans="1:14" x14ac:dyDescent="0.4">
      <c r="A16" s="13"/>
      <c r="C16" t="s">
        <v>61</v>
      </c>
      <c r="I16" t="s">
        <v>59</v>
      </c>
      <c r="L16" s="9" t="s">
        <v>130</v>
      </c>
      <c r="M16" s="9"/>
    </row>
    <row r="17" spans="3:13" x14ac:dyDescent="0.4">
      <c r="C17" t="s">
        <v>62</v>
      </c>
      <c r="I17" t="s">
        <v>141</v>
      </c>
      <c r="L17" s="9" t="s">
        <v>131</v>
      </c>
      <c r="M17" s="9"/>
    </row>
    <row r="18" spans="3:13" x14ac:dyDescent="0.4">
      <c r="C18" t="s">
        <v>63</v>
      </c>
      <c r="I18" t="s">
        <v>17</v>
      </c>
      <c r="L18" s="9"/>
      <c r="M18" s="9"/>
    </row>
    <row r="19" spans="3:13" x14ac:dyDescent="0.4">
      <c r="C19" t="s">
        <v>64</v>
      </c>
      <c r="I19" t="s">
        <v>41</v>
      </c>
      <c r="L19" s="9"/>
      <c r="M19" s="9"/>
    </row>
    <row r="20" spans="3:13" x14ac:dyDescent="0.4">
      <c r="C20" t="s">
        <v>65</v>
      </c>
      <c r="I20" t="s">
        <v>45</v>
      </c>
      <c r="L20" s="9"/>
      <c r="M20" s="9"/>
    </row>
    <row r="21" spans="3:13" x14ac:dyDescent="0.4">
      <c r="C21" t="s">
        <v>66</v>
      </c>
      <c r="I21" t="s">
        <v>125</v>
      </c>
      <c r="L21" s="9"/>
      <c r="M21" s="9"/>
    </row>
    <row r="22" spans="3:13" x14ac:dyDescent="0.4">
      <c r="C22" t="s">
        <v>25</v>
      </c>
      <c r="I22" t="s">
        <v>126</v>
      </c>
      <c r="L22" s="9"/>
      <c r="M22" s="9"/>
    </row>
    <row r="23" spans="3:13" x14ac:dyDescent="0.4">
      <c r="C23" t="s">
        <v>67</v>
      </c>
      <c r="I23" t="s">
        <v>127</v>
      </c>
      <c r="L23" s="9"/>
      <c r="M23" s="9"/>
    </row>
    <row r="24" spans="3:13" x14ac:dyDescent="0.4">
      <c r="C24" t="s">
        <v>68</v>
      </c>
      <c r="I24" t="s">
        <v>128</v>
      </c>
      <c r="L24" s="9"/>
      <c r="M24" s="9"/>
    </row>
    <row r="25" spans="3:13" x14ac:dyDescent="0.4">
      <c r="C25" t="s">
        <v>69</v>
      </c>
      <c r="I25" t="s">
        <v>129</v>
      </c>
      <c r="L25" s="9"/>
      <c r="M25" s="9"/>
    </row>
    <row r="26" spans="3:13" x14ac:dyDescent="0.4">
      <c r="C26" t="s">
        <v>70</v>
      </c>
      <c r="I26" t="s">
        <v>130</v>
      </c>
      <c r="L26" s="9"/>
      <c r="M26" s="9"/>
    </row>
    <row r="27" spans="3:13" x14ac:dyDescent="0.4">
      <c r="C27" t="s">
        <v>71</v>
      </c>
      <c r="I27" t="s">
        <v>131</v>
      </c>
      <c r="L27" s="9"/>
      <c r="M27" s="9"/>
    </row>
    <row r="28" spans="3:13" x14ac:dyDescent="0.4">
      <c r="C28" t="s">
        <v>72</v>
      </c>
      <c r="L28" s="9"/>
      <c r="M28" s="9"/>
    </row>
    <row r="29" spans="3:13" x14ac:dyDescent="0.4">
      <c r="C29" t="s">
        <v>73</v>
      </c>
      <c r="L29" s="9"/>
      <c r="M29" s="9"/>
    </row>
    <row r="30" spans="3:13" x14ac:dyDescent="0.4">
      <c r="C30" t="s">
        <v>74</v>
      </c>
      <c r="L30" s="9"/>
      <c r="M30" s="9"/>
    </row>
    <row r="31" spans="3:13" x14ac:dyDescent="0.4">
      <c r="C31" t="s">
        <v>75</v>
      </c>
      <c r="L31" s="9"/>
      <c r="M31" s="9"/>
    </row>
    <row r="32" spans="3:13" x14ac:dyDescent="0.4">
      <c r="C32" t="s">
        <v>76</v>
      </c>
      <c r="L32" s="9"/>
      <c r="M32" s="9"/>
    </row>
    <row r="33" spans="3:13" x14ac:dyDescent="0.4">
      <c r="C33" t="s">
        <v>77</v>
      </c>
      <c r="L33" s="9"/>
      <c r="M33" s="9"/>
    </row>
    <row r="34" spans="3:13" x14ac:dyDescent="0.4">
      <c r="C34" t="s">
        <v>78</v>
      </c>
      <c r="L34" s="9"/>
      <c r="M34" s="9"/>
    </row>
    <row r="35" spans="3:13" x14ac:dyDescent="0.4">
      <c r="C35" t="s">
        <v>79</v>
      </c>
      <c r="L35" s="9"/>
      <c r="M35" s="9"/>
    </row>
    <row r="36" spans="3:13" x14ac:dyDescent="0.4">
      <c r="L36" s="9"/>
      <c r="M36" s="9"/>
    </row>
    <row r="37" spans="3:13" x14ac:dyDescent="0.4">
      <c r="L37" s="9"/>
      <c r="M37" s="9"/>
    </row>
    <row r="38" spans="3:13" x14ac:dyDescent="0.4">
      <c r="L38" s="9"/>
      <c r="M38" s="9"/>
    </row>
    <row r="39" spans="3:13" x14ac:dyDescent="0.4">
      <c r="L39" s="9"/>
      <c r="M39" s="9"/>
    </row>
    <row r="40" spans="3:13" x14ac:dyDescent="0.4">
      <c r="L40" s="9"/>
      <c r="M40" s="9"/>
    </row>
    <row r="41" spans="3:13" x14ac:dyDescent="0.4">
      <c r="L41" s="9"/>
      <c r="M41" s="9"/>
    </row>
    <row r="42" spans="3:13" x14ac:dyDescent="0.4">
      <c r="L42" s="9"/>
      <c r="M42" s="9"/>
    </row>
    <row r="43" spans="3:13" x14ac:dyDescent="0.4">
      <c r="L43" s="9"/>
      <c r="M43" s="9"/>
    </row>
    <row r="44" spans="3:13" x14ac:dyDescent="0.4">
      <c r="L44" s="9"/>
      <c r="M44" s="9"/>
    </row>
    <row r="45" spans="3:13" x14ac:dyDescent="0.4">
      <c r="L45" s="9"/>
      <c r="M45" s="9"/>
    </row>
    <row r="46" spans="3:13" x14ac:dyDescent="0.4">
      <c r="L46" s="9"/>
      <c r="M46" s="9"/>
    </row>
    <row r="47" spans="3:13" x14ac:dyDescent="0.4">
      <c r="L47" s="9"/>
      <c r="M47" s="9"/>
    </row>
    <row r="48" spans="3:13" x14ac:dyDescent="0.4">
      <c r="L48" s="9"/>
      <c r="M48" s="9"/>
    </row>
    <row r="49" spans="12:13" x14ac:dyDescent="0.4">
      <c r="L49" s="9"/>
      <c r="M49" s="9"/>
    </row>
    <row r="50" spans="12:13" x14ac:dyDescent="0.4">
      <c r="L50" s="9"/>
      <c r="M50" s="9"/>
    </row>
    <row r="51" spans="12:13" x14ac:dyDescent="0.4">
      <c r="L51" s="9"/>
      <c r="M51" s="9"/>
    </row>
    <row r="52" spans="12:13" x14ac:dyDescent="0.4">
      <c r="L52" s="9"/>
      <c r="M52" s="9"/>
    </row>
    <row r="53" spans="12:13" x14ac:dyDescent="0.4">
      <c r="L53" s="9"/>
      <c r="M53" s="9"/>
    </row>
    <row r="54" spans="12:13" x14ac:dyDescent="0.4">
      <c r="L54" s="9"/>
      <c r="M54" s="9"/>
    </row>
    <row r="55" spans="12:13" x14ac:dyDescent="0.4">
      <c r="L55" s="9"/>
      <c r="M55" s="9"/>
    </row>
    <row r="56" spans="12:13" x14ac:dyDescent="0.4">
      <c r="L56" s="9"/>
      <c r="M56" s="9"/>
    </row>
    <row r="57" spans="12:13" x14ac:dyDescent="0.4">
      <c r="L57" s="9"/>
      <c r="M57" s="9"/>
    </row>
    <row r="58" spans="12:13" x14ac:dyDescent="0.4">
      <c r="L58" s="9"/>
      <c r="M58" s="9"/>
    </row>
    <row r="59" spans="12:13" x14ac:dyDescent="0.4">
      <c r="L59" s="9"/>
      <c r="M59" s="9"/>
    </row>
    <row r="60" spans="12:13" x14ac:dyDescent="0.4">
      <c r="L60" s="9"/>
      <c r="M60" s="9"/>
    </row>
    <row r="61" spans="12:13" x14ac:dyDescent="0.4">
      <c r="L61" s="9"/>
      <c r="M61" s="9"/>
    </row>
    <row r="62" spans="12:13" x14ac:dyDescent="0.4">
      <c r="L62" s="9"/>
      <c r="M62" s="9"/>
    </row>
    <row r="63" spans="12:13" x14ac:dyDescent="0.4">
      <c r="L63" s="9"/>
      <c r="M63" s="9"/>
    </row>
    <row r="64" spans="12:13" x14ac:dyDescent="0.4">
      <c r="L64" s="9"/>
      <c r="M64" s="9"/>
    </row>
    <row r="65" spans="12:13" x14ac:dyDescent="0.4">
      <c r="L65" s="9"/>
      <c r="M65" s="9"/>
    </row>
    <row r="66" spans="12:13" x14ac:dyDescent="0.4">
      <c r="L66" s="9"/>
      <c r="M66" s="9"/>
    </row>
    <row r="67" spans="12:13" x14ac:dyDescent="0.4">
      <c r="L67" s="9"/>
      <c r="M67" s="9"/>
    </row>
    <row r="68" spans="12:13" x14ac:dyDescent="0.4">
      <c r="L68" s="9"/>
      <c r="M68" s="9"/>
    </row>
    <row r="69" spans="12:13" x14ac:dyDescent="0.4">
      <c r="L69" s="9"/>
      <c r="M69" s="9"/>
    </row>
    <row r="70" spans="12:13" x14ac:dyDescent="0.4">
      <c r="L70" s="9"/>
      <c r="M70" s="9"/>
    </row>
    <row r="71" spans="12:13" x14ac:dyDescent="0.4">
      <c r="L71" s="9"/>
      <c r="M71" s="9"/>
    </row>
    <row r="72" spans="12:13" x14ac:dyDescent="0.4">
      <c r="L72" s="9"/>
      <c r="M72" s="9"/>
    </row>
    <row r="73" spans="12:13" x14ac:dyDescent="0.4">
      <c r="L73" s="9"/>
      <c r="M73" s="9"/>
    </row>
    <row r="74" spans="12:13" x14ac:dyDescent="0.4">
      <c r="L74" s="9"/>
      <c r="M74" s="9"/>
    </row>
    <row r="75" spans="12:13" x14ac:dyDescent="0.4">
      <c r="L75" s="9"/>
      <c r="M75" s="9"/>
    </row>
    <row r="76" spans="12:13" x14ac:dyDescent="0.4">
      <c r="L76" s="9"/>
      <c r="M76" s="9"/>
    </row>
    <row r="77" spans="12:13" x14ac:dyDescent="0.4">
      <c r="L77" s="9"/>
      <c r="M77" s="9"/>
    </row>
    <row r="78" spans="12:13" x14ac:dyDescent="0.4">
      <c r="L78" s="9"/>
      <c r="M78" s="9"/>
    </row>
    <row r="79" spans="12:13" x14ac:dyDescent="0.4">
      <c r="L79" s="9"/>
      <c r="M79" s="9"/>
    </row>
    <row r="80" spans="12:13" x14ac:dyDescent="0.4">
      <c r="L80" s="9"/>
      <c r="M80" s="9"/>
    </row>
    <row r="81" spans="12:13" x14ac:dyDescent="0.4">
      <c r="L81" s="9"/>
      <c r="M81" s="9"/>
    </row>
    <row r="82" spans="12:13" x14ac:dyDescent="0.4">
      <c r="L82" s="9"/>
      <c r="M82" s="9"/>
    </row>
    <row r="83" spans="12:13" x14ac:dyDescent="0.4">
      <c r="L83" s="9"/>
      <c r="M83" s="9"/>
    </row>
    <row r="84" spans="12:13" x14ac:dyDescent="0.4">
      <c r="L84" s="9"/>
      <c r="M84" s="9"/>
    </row>
    <row r="85" spans="12:13" x14ac:dyDescent="0.4">
      <c r="L85" s="9"/>
      <c r="M85" s="9"/>
    </row>
    <row r="86" spans="12:13" x14ac:dyDescent="0.4">
      <c r="L86" s="9"/>
      <c r="M86" s="9"/>
    </row>
    <row r="87" spans="12:13" x14ac:dyDescent="0.4">
      <c r="L87" s="9"/>
      <c r="M87" s="9"/>
    </row>
    <row r="88" spans="12:13" x14ac:dyDescent="0.4">
      <c r="L88" s="9"/>
      <c r="M88" s="9"/>
    </row>
    <row r="89" spans="12:13" x14ac:dyDescent="0.4">
      <c r="L89" s="9"/>
      <c r="M89" s="9"/>
    </row>
    <row r="90" spans="12:13" x14ac:dyDescent="0.4">
      <c r="L90" s="9"/>
      <c r="M90" s="9"/>
    </row>
    <row r="91" spans="12:13" x14ac:dyDescent="0.4">
      <c r="L91" s="9"/>
      <c r="M91" s="9"/>
    </row>
    <row r="92" spans="12:13" x14ac:dyDescent="0.4">
      <c r="L92" s="9"/>
      <c r="M92" s="9"/>
    </row>
    <row r="93" spans="12:13" x14ac:dyDescent="0.4">
      <c r="L93" s="9"/>
      <c r="M93" s="9"/>
    </row>
    <row r="94" spans="12:13" x14ac:dyDescent="0.4">
      <c r="L94" s="9"/>
      <c r="M94" s="9"/>
    </row>
    <row r="95" spans="12:13" x14ac:dyDescent="0.4">
      <c r="L95" s="9"/>
      <c r="M95" s="9"/>
    </row>
    <row r="96" spans="12:13" x14ac:dyDescent="0.4">
      <c r="L96" s="9"/>
      <c r="M96" s="9"/>
    </row>
    <row r="97" spans="12:13" x14ac:dyDescent="0.4">
      <c r="L97" s="9"/>
      <c r="M97" s="9"/>
    </row>
    <row r="98" spans="12:13" x14ac:dyDescent="0.4">
      <c r="L98" s="9"/>
      <c r="M98" s="9"/>
    </row>
    <row r="99" spans="12:13" x14ac:dyDescent="0.4">
      <c r="L99" s="9"/>
      <c r="M99" s="9"/>
    </row>
    <row r="100" spans="12:13" x14ac:dyDescent="0.4">
      <c r="L100" s="9"/>
      <c r="M100" s="9"/>
    </row>
    <row r="101" spans="12:13" x14ac:dyDescent="0.4">
      <c r="L101" s="9"/>
      <c r="M101" s="9"/>
    </row>
    <row r="102" spans="12:13" x14ac:dyDescent="0.4">
      <c r="L102" s="9"/>
      <c r="M102" s="9"/>
    </row>
    <row r="103" spans="12:13" x14ac:dyDescent="0.4">
      <c r="L103" s="9"/>
      <c r="M103" s="9"/>
    </row>
    <row r="104" spans="12:13" x14ac:dyDescent="0.4">
      <c r="L104" s="9"/>
      <c r="M104" s="9"/>
    </row>
    <row r="105" spans="12:13" x14ac:dyDescent="0.4">
      <c r="L105" s="9"/>
      <c r="M105" s="9"/>
    </row>
    <row r="106" spans="12:13" x14ac:dyDescent="0.4">
      <c r="L106" s="9"/>
      <c r="M106" s="9"/>
    </row>
    <row r="107" spans="12:13" x14ac:dyDescent="0.4">
      <c r="L107" s="9"/>
      <c r="M107" s="9"/>
    </row>
    <row r="108" spans="12:13" x14ac:dyDescent="0.4">
      <c r="L108" s="9"/>
      <c r="M108" s="9"/>
    </row>
    <row r="109" spans="12:13" x14ac:dyDescent="0.4">
      <c r="L109" s="9"/>
      <c r="M109" s="9"/>
    </row>
    <row r="110" spans="12:13" x14ac:dyDescent="0.4">
      <c r="L110" s="9"/>
      <c r="M110" s="9"/>
    </row>
    <row r="111" spans="12:13" x14ac:dyDescent="0.4">
      <c r="L111" s="9"/>
      <c r="M111" s="9"/>
    </row>
    <row r="112" spans="12:13" x14ac:dyDescent="0.4">
      <c r="L112" s="9"/>
      <c r="M112" s="9"/>
    </row>
    <row r="113" spans="12:13" x14ac:dyDescent="0.4">
      <c r="L113" s="9"/>
      <c r="M113" s="9"/>
    </row>
    <row r="114" spans="12:13" x14ac:dyDescent="0.4">
      <c r="L114" s="9"/>
      <c r="M114" s="9"/>
    </row>
    <row r="115" spans="12:13" x14ac:dyDescent="0.4">
      <c r="L115" s="9"/>
      <c r="M115" s="9"/>
    </row>
    <row r="116" spans="12:13" x14ac:dyDescent="0.4">
      <c r="L116" s="9"/>
      <c r="M116" s="9"/>
    </row>
    <row r="117" spans="12:13" x14ac:dyDescent="0.4">
      <c r="L117" s="9"/>
      <c r="M117" s="9"/>
    </row>
    <row r="118" spans="12:13" x14ac:dyDescent="0.4">
      <c r="L118" s="9"/>
      <c r="M118" s="9"/>
    </row>
    <row r="119" spans="12:13" x14ac:dyDescent="0.4">
      <c r="L119" s="9"/>
      <c r="M119" s="9"/>
    </row>
    <row r="120" spans="12:13" x14ac:dyDescent="0.4">
      <c r="L120" s="9"/>
      <c r="M120" s="9"/>
    </row>
    <row r="121" spans="12:13" x14ac:dyDescent="0.4">
      <c r="L121" s="9"/>
      <c r="M121" s="9"/>
    </row>
    <row r="122" spans="12:13" x14ac:dyDescent="0.4">
      <c r="L122" s="9"/>
      <c r="M122" s="9"/>
    </row>
    <row r="123" spans="12:13" x14ac:dyDescent="0.4">
      <c r="L123" s="9"/>
      <c r="M123" s="9"/>
    </row>
    <row r="124" spans="12:13" x14ac:dyDescent="0.4">
      <c r="L124" s="9"/>
      <c r="M124" s="9"/>
    </row>
    <row r="125" spans="12:13" x14ac:dyDescent="0.4">
      <c r="L125" s="9"/>
      <c r="M125" s="9"/>
    </row>
    <row r="126" spans="12:13" x14ac:dyDescent="0.4">
      <c r="L126" s="9"/>
      <c r="M126" s="9"/>
    </row>
    <row r="127" spans="12:13" x14ac:dyDescent="0.4">
      <c r="L127" s="9"/>
      <c r="M127" s="9"/>
    </row>
    <row r="128" spans="12:13" x14ac:dyDescent="0.4">
      <c r="L128" s="9"/>
      <c r="M128" s="9"/>
    </row>
    <row r="129" spans="12:13" x14ac:dyDescent="0.4">
      <c r="L129" s="9"/>
      <c r="M129" s="9"/>
    </row>
    <row r="130" spans="12:13" x14ac:dyDescent="0.4">
      <c r="L130" s="9"/>
      <c r="M130" s="9"/>
    </row>
    <row r="131" spans="12:13" x14ac:dyDescent="0.4">
      <c r="L131" s="9"/>
      <c r="M131" s="9"/>
    </row>
    <row r="132" spans="12:13" x14ac:dyDescent="0.4">
      <c r="L132" s="9"/>
      <c r="M132" s="9"/>
    </row>
    <row r="133" spans="12:13" x14ac:dyDescent="0.4">
      <c r="L133" s="9"/>
      <c r="M133" s="9"/>
    </row>
    <row r="134" spans="12:13" x14ac:dyDescent="0.4">
      <c r="L134" s="9"/>
      <c r="M134" s="9"/>
    </row>
    <row r="135" spans="12:13" x14ac:dyDescent="0.4">
      <c r="L135" s="9"/>
      <c r="M135" s="9"/>
    </row>
    <row r="136" spans="12:13" x14ac:dyDescent="0.4">
      <c r="L136" s="9"/>
      <c r="M136" s="9"/>
    </row>
    <row r="137" spans="12:13" x14ac:dyDescent="0.4">
      <c r="L137" s="9"/>
      <c r="M137" s="9"/>
    </row>
    <row r="138" spans="12:13" x14ac:dyDescent="0.4">
      <c r="L138" s="9"/>
      <c r="M138" s="9"/>
    </row>
    <row r="139" spans="12:13" x14ac:dyDescent="0.4">
      <c r="L139" s="9"/>
      <c r="M139" s="9"/>
    </row>
    <row r="140" spans="12:13" x14ac:dyDescent="0.4">
      <c r="L140" s="9"/>
      <c r="M140" s="9"/>
    </row>
    <row r="141" spans="12:13" x14ac:dyDescent="0.4">
      <c r="L141" s="9"/>
      <c r="M141" s="9"/>
    </row>
    <row r="142" spans="12:13" x14ac:dyDescent="0.4">
      <c r="L142" s="9"/>
      <c r="M142" s="9"/>
    </row>
    <row r="143" spans="12:13" x14ac:dyDescent="0.4">
      <c r="L143" s="9"/>
      <c r="M143" s="9"/>
    </row>
    <row r="144" spans="12:13" x14ac:dyDescent="0.4">
      <c r="L144" s="9"/>
      <c r="M144" s="9"/>
    </row>
    <row r="145" spans="12:13" x14ac:dyDescent="0.4">
      <c r="L145" s="9"/>
      <c r="M145" s="9"/>
    </row>
    <row r="146" spans="12:13" x14ac:dyDescent="0.4">
      <c r="L146" s="9"/>
      <c r="M146" s="9"/>
    </row>
    <row r="147" spans="12:13" x14ac:dyDescent="0.4">
      <c r="L147" s="9"/>
      <c r="M147" s="9"/>
    </row>
    <row r="148" spans="12:13" x14ac:dyDescent="0.4">
      <c r="L148" s="9"/>
      <c r="M148" s="9"/>
    </row>
    <row r="149" spans="12:13" x14ac:dyDescent="0.4">
      <c r="L149" s="9"/>
      <c r="M149" s="9"/>
    </row>
    <row r="150" spans="12:13" x14ac:dyDescent="0.4">
      <c r="L150" s="9"/>
      <c r="M150" s="9"/>
    </row>
    <row r="151" spans="12:13" x14ac:dyDescent="0.4">
      <c r="L151" s="9"/>
      <c r="M151" s="9"/>
    </row>
    <row r="152" spans="12:13" x14ac:dyDescent="0.4">
      <c r="L152" s="9"/>
      <c r="M152" s="9"/>
    </row>
    <row r="153" spans="12:13" x14ac:dyDescent="0.4">
      <c r="L153" s="9"/>
      <c r="M153" s="9"/>
    </row>
    <row r="154" spans="12:13" x14ac:dyDescent="0.4">
      <c r="L154" s="9"/>
      <c r="M154" s="9"/>
    </row>
    <row r="155" spans="12:13" x14ac:dyDescent="0.4">
      <c r="L155" s="9"/>
      <c r="M155" s="9"/>
    </row>
    <row r="156" spans="12:13" x14ac:dyDescent="0.4">
      <c r="L156" s="9"/>
      <c r="M156" s="9"/>
    </row>
    <row r="157" spans="12:13" x14ac:dyDescent="0.4">
      <c r="L157" s="9"/>
      <c r="M157" s="9"/>
    </row>
    <row r="158" spans="12:13" x14ac:dyDescent="0.4">
      <c r="L158" s="9"/>
      <c r="M158" s="9"/>
    </row>
    <row r="159" spans="12:13" x14ac:dyDescent="0.4">
      <c r="L159" s="9"/>
      <c r="M159" s="9"/>
    </row>
    <row r="160" spans="12:13" x14ac:dyDescent="0.4">
      <c r="L160" s="9"/>
      <c r="M160" s="9"/>
    </row>
    <row r="161" spans="12:13" x14ac:dyDescent="0.4">
      <c r="L161" s="9"/>
      <c r="M161" s="9"/>
    </row>
    <row r="162" spans="12:13" x14ac:dyDescent="0.4">
      <c r="L162" s="9"/>
      <c r="M162" s="9"/>
    </row>
    <row r="163" spans="12:13" x14ac:dyDescent="0.4">
      <c r="L163" s="9"/>
      <c r="M163" s="9"/>
    </row>
    <row r="164" spans="12:13" x14ac:dyDescent="0.4">
      <c r="L164" s="9"/>
      <c r="M164" s="9"/>
    </row>
    <row r="165" spans="12:13" x14ac:dyDescent="0.4">
      <c r="L165" s="9"/>
      <c r="M165" s="9"/>
    </row>
    <row r="166" spans="12:13" x14ac:dyDescent="0.4">
      <c r="L166" s="9"/>
      <c r="M166" s="9"/>
    </row>
    <row r="167" spans="12:13" x14ac:dyDescent="0.4">
      <c r="L167" s="9"/>
      <c r="M167" s="9"/>
    </row>
    <row r="168" spans="12:13" x14ac:dyDescent="0.4">
      <c r="L168" s="9"/>
      <c r="M168" s="9"/>
    </row>
    <row r="169" spans="12:13" x14ac:dyDescent="0.4">
      <c r="L169" s="9"/>
      <c r="M169" s="9"/>
    </row>
    <row r="170" spans="12:13" x14ac:dyDescent="0.4">
      <c r="L170" s="9"/>
      <c r="M170" s="9"/>
    </row>
    <row r="171" spans="12:13" x14ac:dyDescent="0.4">
      <c r="L171" s="9"/>
      <c r="M171" s="9"/>
    </row>
    <row r="172" spans="12:13" x14ac:dyDescent="0.4">
      <c r="L172" s="9"/>
      <c r="M172" s="9"/>
    </row>
    <row r="173" spans="12:13" x14ac:dyDescent="0.4">
      <c r="L173" s="9"/>
      <c r="M173" s="9"/>
    </row>
    <row r="174" spans="12:13" x14ac:dyDescent="0.4">
      <c r="L174" s="9"/>
      <c r="M174" s="9"/>
    </row>
    <row r="175" spans="12:13" x14ac:dyDescent="0.4">
      <c r="L175" s="9"/>
      <c r="M175" s="9"/>
    </row>
    <row r="176" spans="12:13" x14ac:dyDescent="0.4">
      <c r="L176" s="9"/>
      <c r="M176" s="9"/>
    </row>
    <row r="177" spans="12:13" x14ac:dyDescent="0.4">
      <c r="L177" s="9"/>
      <c r="M177" s="9"/>
    </row>
    <row r="178" spans="12:13" x14ac:dyDescent="0.4">
      <c r="L178" s="9"/>
      <c r="M178" s="9"/>
    </row>
    <row r="179" spans="12:13" x14ac:dyDescent="0.4">
      <c r="L179" s="9"/>
      <c r="M179" s="9"/>
    </row>
    <row r="180" spans="12:13" x14ac:dyDescent="0.4">
      <c r="L180" s="9"/>
      <c r="M180" s="9"/>
    </row>
    <row r="181" spans="12:13" x14ac:dyDescent="0.4">
      <c r="L181" s="9"/>
      <c r="M181" s="9"/>
    </row>
    <row r="182" spans="12:13" x14ac:dyDescent="0.4">
      <c r="L182" s="9"/>
      <c r="M182" s="9"/>
    </row>
    <row r="183" spans="12:13" x14ac:dyDescent="0.4">
      <c r="L183" s="9"/>
      <c r="M183" s="9"/>
    </row>
    <row r="184" spans="12:13" x14ac:dyDescent="0.4">
      <c r="L184" s="9"/>
      <c r="M184" s="9"/>
    </row>
    <row r="185" spans="12:13" x14ac:dyDescent="0.4">
      <c r="L185" s="9"/>
      <c r="M185" s="9"/>
    </row>
    <row r="186" spans="12:13" x14ac:dyDescent="0.4">
      <c r="L186" s="9"/>
      <c r="M186" s="9"/>
    </row>
    <row r="187" spans="12:13" x14ac:dyDescent="0.4">
      <c r="L187" s="9"/>
      <c r="M187" s="9"/>
    </row>
    <row r="188" spans="12:13" x14ac:dyDescent="0.4">
      <c r="L188" s="9"/>
      <c r="M188" s="9"/>
    </row>
    <row r="189" spans="12:13" x14ac:dyDescent="0.4">
      <c r="L189" s="9"/>
      <c r="M189" s="9"/>
    </row>
    <row r="190" spans="12:13" x14ac:dyDescent="0.4">
      <c r="L190" s="9"/>
      <c r="M190" s="9"/>
    </row>
    <row r="191" spans="12:13" x14ac:dyDescent="0.4">
      <c r="L191" s="9"/>
      <c r="M191" s="9"/>
    </row>
    <row r="192" spans="12:13" x14ac:dyDescent="0.4">
      <c r="L192" s="9"/>
      <c r="M192" s="9"/>
    </row>
    <row r="193" spans="12:13" x14ac:dyDescent="0.4">
      <c r="L193" s="9"/>
      <c r="M193" s="9"/>
    </row>
    <row r="194" spans="12:13" x14ac:dyDescent="0.4">
      <c r="L194" s="9"/>
      <c r="M194" s="9"/>
    </row>
    <row r="195" spans="12:13" x14ac:dyDescent="0.4">
      <c r="L195" s="9"/>
      <c r="M195" s="9"/>
    </row>
    <row r="196" spans="12:13" x14ac:dyDescent="0.4">
      <c r="L196" s="9"/>
      <c r="M196" s="9"/>
    </row>
    <row r="197" spans="12:13" x14ac:dyDescent="0.4">
      <c r="L197" s="9"/>
      <c r="M197" s="9"/>
    </row>
    <row r="198" spans="12:13" x14ac:dyDescent="0.4">
      <c r="L198" s="9"/>
      <c r="M198" s="9"/>
    </row>
    <row r="199" spans="12:13" x14ac:dyDescent="0.4">
      <c r="L199" s="9"/>
      <c r="M199" s="9"/>
    </row>
    <row r="200" spans="12:13" x14ac:dyDescent="0.4">
      <c r="L200" s="9"/>
      <c r="M200" s="9"/>
    </row>
    <row r="201" spans="12:13" x14ac:dyDescent="0.4">
      <c r="L201" s="9"/>
      <c r="M201" s="9"/>
    </row>
    <row r="202" spans="12:13" x14ac:dyDescent="0.4">
      <c r="L202" s="9"/>
      <c r="M202" s="9"/>
    </row>
    <row r="203" spans="12:13" x14ac:dyDescent="0.4">
      <c r="L203" s="9"/>
      <c r="M203" s="9"/>
    </row>
    <row r="204" spans="12:13" x14ac:dyDescent="0.4">
      <c r="L204" s="9"/>
      <c r="M204" s="9"/>
    </row>
    <row r="205" spans="12:13" x14ac:dyDescent="0.4">
      <c r="L205" s="9"/>
      <c r="M205" s="9"/>
    </row>
    <row r="206" spans="12:13" x14ac:dyDescent="0.4">
      <c r="L206" s="9"/>
      <c r="M206" s="9"/>
    </row>
    <row r="207" spans="12:13" x14ac:dyDescent="0.4">
      <c r="L207" s="9"/>
      <c r="M207" s="9"/>
    </row>
    <row r="208" spans="12:13" x14ac:dyDescent="0.4">
      <c r="L208" s="9"/>
      <c r="M208" s="9"/>
    </row>
    <row r="209" spans="12:13" x14ac:dyDescent="0.4">
      <c r="L209" s="9"/>
      <c r="M209" s="9"/>
    </row>
    <row r="210" spans="12:13" x14ac:dyDescent="0.4">
      <c r="L210" s="9"/>
      <c r="M210" s="9"/>
    </row>
    <row r="211" spans="12:13" x14ac:dyDescent="0.4">
      <c r="L211" s="9"/>
      <c r="M211" s="9"/>
    </row>
    <row r="212" spans="12:13" x14ac:dyDescent="0.4">
      <c r="L212" s="9"/>
      <c r="M212" s="9"/>
    </row>
    <row r="213" spans="12:13" x14ac:dyDescent="0.4">
      <c r="L213" s="9"/>
      <c r="M213" s="9"/>
    </row>
    <row r="214" spans="12:13" x14ac:dyDescent="0.4">
      <c r="L214" s="9"/>
      <c r="M214" s="9"/>
    </row>
    <row r="215" spans="12:13" x14ac:dyDescent="0.4">
      <c r="L215" s="9"/>
      <c r="M215" s="9"/>
    </row>
    <row r="216" spans="12:13" x14ac:dyDescent="0.4">
      <c r="L216" s="9"/>
      <c r="M216" s="9"/>
    </row>
    <row r="217" spans="12:13" x14ac:dyDescent="0.4">
      <c r="L217" s="9"/>
      <c r="M217" s="9"/>
    </row>
    <row r="218" spans="12:13" x14ac:dyDescent="0.4">
      <c r="L218" s="9"/>
      <c r="M218" s="9"/>
    </row>
    <row r="219" spans="12:13" x14ac:dyDescent="0.4">
      <c r="L219" s="9"/>
      <c r="M219" s="9"/>
    </row>
    <row r="220" spans="12:13" x14ac:dyDescent="0.4">
      <c r="L220" s="9"/>
      <c r="M220" s="9"/>
    </row>
    <row r="221" spans="12:13" x14ac:dyDescent="0.4">
      <c r="L221" s="9"/>
      <c r="M221" s="9"/>
    </row>
    <row r="222" spans="12:13" x14ac:dyDescent="0.4">
      <c r="L222" s="9"/>
      <c r="M222" s="9"/>
    </row>
    <row r="223" spans="12:13" x14ac:dyDescent="0.4">
      <c r="L223" s="9"/>
      <c r="M223" s="9"/>
    </row>
    <row r="224" spans="12:13" x14ac:dyDescent="0.4">
      <c r="L224" s="9"/>
      <c r="M224" s="9"/>
    </row>
    <row r="225" spans="12:13" x14ac:dyDescent="0.4">
      <c r="L225" s="9"/>
      <c r="M225" s="9"/>
    </row>
    <row r="226" spans="12:13" x14ac:dyDescent="0.4">
      <c r="L226" s="9"/>
      <c r="M226" s="9"/>
    </row>
    <row r="227" spans="12:13" x14ac:dyDescent="0.4">
      <c r="L227" s="9"/>
      <c r="M227" s="9"/>
    </row>
    <row r="228" spans="12:13" x14ac:dyDescent="0.4">
      <c r="L228" s="9"/>
      <c r="M228" s="9"/>
    </row>
    <row r="229" spans="12:13" x14ac:dyDescent="0.4">
      <c r="L229" s="9"/>
      <c r="M229" s="9"/>
    </row>
    <row r="230" spans="12:13" x14ac:dyDescent="0.4">
      <c r="L230" s="9"/>
      <c r="M230" s="9"/>
    </row>
    <row r="231" spans="12:13" x14ac:dyDescent="0.4">
      <c r="L231" s="9"/>
      <c r="M231" s="9"/>
    </row>
    <row r="232" spans="12:13" x14ac:dyDescent="0.4">
      <c r="L232" s="9"/>
      <c r="M232" s="9"/>
    </row>
    <row r="233" spans="12:13" x14ac:dyDescent="0.4">
      <c r="L233" s="9"/>
      <c r="M233" s="9"/>
    </row>
    <row r="234" spans="12:13" x14ac:dyDescent="0.4">
      <c r="L234" s="9"/>
      <c r="M234" s="9"/>
    </row>
    <row r="235" spans="12:13" x14ac:dyDescent="0.4">
      <c r="L235" s="9"/>
      <c r="M235" s="9"/>
    </row>
    <row r="236" spans="12:13" x14ac:dyDescent="0.4">
      <c r="L236" s="9"/>
      <c r="M236" s="9"/>
    </row>
    <row r="237" spans="12:13" x14ac:dyDescent="0.4">
      <c r="L237" s="9"/>
      <c r="M237" s="9"/>
    </row>
    <row r="238" spans="12:13" x14ac:dyDescent="0.4">
      <c r="L238" s="9"/>
      <c r="M238" s="9"/>
    </row>
    <row r="239" spans="12:13" x14ac:dyDescent="0.4">
      <c r="L239" s="9"/>
      <c r="M239" s="9"/>
    </row>
    <row r="240" spans="12:13" x14ac:dyDescent="0.4">
      <c r="L240" s="9"/>
      <c r="M240" s="9"/>
    </row>
    <row r="241" spans="12:13" x14ac:dyDescent="0.4">
      <c r="L241" s="9"/>
      <c r="M241" s="9"/>
    </row>
    <row r="242" spans="12:13" x14ac:dyDescent="0.4">
      <c r="L242" s="9"/>
      <c r="M242" s="9"/>
    </row>
    <row r="243" spans="12:13" x14ac:dyDescent="0.4">
      <c r="L243" s="9"/>
      <c r="M243" s="9"/>
    </row>
    <row r="244" spans="12:13" x14ac:dyDescent="0.4">
      <c r="L244" s="9"/>
      <c r="M244" s="9"/>
    </row>
    <row r="245" spans="12:13" x14ac:dyDescent="0.4">
      <c r="L245" s="9"/>
      <c r="M245" s="9"/>
    </row>
    <row r="246" spans="12:13" x14ac:dyDescent="0.4">
      <c r="L246" s="9"/>
      <c r="M246" s="9"/>
    </row>
    <row r="247" spans="12:13" x14ac:dyDescent="0.4">
      <c r="L247" s="9"/>
      <c r="M247" s="9"/>
    </row>
    <row r="248" spans="12:13" x14ac:dyDescent="0.4">
      <c r="L248" s="9"/>
      <c r="M248" s="9"/>
    </row>
    <row r="249" spans="12:13" x14ac:dyDescent="0.4">
      <c r="L249" s="9"/>
      <c r="M249" s="9"/>
    </row>
    <row r="250" spans="12:13" x14ac:dyDescent="0.4">
      <c r="L250" s="9"/>
      <c r="M250" s="9"/>
    </row>
    <row r="251" spans="12:13" x14ac:dyDescent="0.4">
      <c r="L251" s="9"/>
      <c r="M251" s="9"/>
    </row>
    <row r="252" spans="12:13" x14ac:dyDescent="0.4">
      <c r="L252" s="9"/>
      <c r="M252" s="9"/>
    </row>
    <row r="253" spans="12:13" x14ac:dyDescent="0.4">
      <c r="L253" s="9"/>
      <c r="M253" s="9"/>
    </row>
    <row r="254" spans="12:13" x14ac:dyDescent="0.4">
      <c r="L254" s="9"/>
      <c r="M254" s="9"/>
    </row>
    <row r="255" spans="12:13" x14ac:dyDescent="0.4">
      <c r="L255" s="9"/>
      <c r="M255" s="9"/>
    </row>
    <row r="256" spans="12:13" x14ac:dyDescent="0.4">
      <c r="L256" s="9"/>
      <c r="M256" s="9"/>
    </row>
    <row r="257" spans="12:13" x14ac:dyDescent="0.4">
      <c r="L257" s="9"/>
      <c r="M257" s="9"/>
    </row>
    <row r="258" spans="12:13" x14ac:dyDescent="0.4">
      <c r="L258" s="9"/>
      <c r="M258" s="9"/>
    </row>
    <row r="259" spans="12:13" x14ac:dyDescent="0.4">
      <c r="L259" s="9"/>
      <c r="M259" s="9"/>
    </row>
    <row r="260" spans="12:13" x14ac:dyDescent="0.4">
      <c r="L260" s="9"/>
      <c r="M260" s="9"/>
    </row>
    <row r="261" spans="12:13" x14ac:dyDescent="0.4">
      <c r="L261" s="9"/>
      <c r="M261" s="9"/>
    </row>
    <row r="262" spans="12:13" x14ac:dyDescent="0.4">
      <c r="L262" s="9"/>
      <c r="M262" s="9"/>
    </row>
    <row r="263" spans="12:13" x14ac:dyDescent="0.4">
      <c r="L263" s="9"/>
      <c r="M263" s="9"/>
    </row>
    <row r="264" spans="12:13" x14ac:dyDescent="0.4">
      <c r="L264" s="9"/>
      <c r="M264" s="9"/>
    </row>
    <row r="265" spans="12:13" x14ac:dyDescent="0.4">
      <c r="L265" s="9"/>
      <c r="M265" s="9"/>
    </row>
    <row r="266" spans="12:13" x14ac:dyDescent="0.4">
      <c r="L266" s="9"/>
      <c r="M266" s="9"/>
    </row>
    <row r="267" spans="12:13" x14ac:dyDescent="0.4">
      <c r="L267" s="9"/>
      <c r="M267" s="9"/>
    </row>
    <row r="268" spans="12:13" x14ac:dyDescent="0.4">
      <c r="L268" s="9"/>
      <c r="M268" s="9"/>
    </row>
    <row r="269" spans="12:13" x14ac:dyDescent="0.4">
      <c r="L269" s="9"/>
      <c r="M269" s="9"/>
    </row>
    <row r="270" spans="12:13" x14ac:dyDescent="0.4">
      <c r="L270" s="9"/>
      <c r="M270" s="9"/>
    </row>
    <row r="271" spans="12:13" x14ac:dyDescent="0.4">
      <c r="L271" s="9"/>
      <c r="M271" s="9"/>
    </row>
    <row r="272" spans="12:13" x14ac:dyDescent="0.4">
      <c r="L272" s="9"/>
      <c r="M272" s="9"/>
    </row>
    <row r="273" spans="12:13" x14ac:dyDescent="0.4">
      <c r="L273" s="9"/>
      <c r="M273" s="9"/>
    </row>
    <row r="274" spans="12:13" x14ac:dyDescent="0.4">
      <c r="L274" s="9"/>
      <c r="M274" s="9"/>
    </row>
    <row r="275" spans="12:13" x14ac:dyDescent="0.4">
      <c r="L275" s="9"/>
      <c r="M275" s="9"/>
    </row>
    <row r="276" spans="12:13" x14ac:dyDescent="0.4">
      <c r="L276" s="9"/>
      <c r="M276" s="9"/>
    </row>
    <row r="277" spans="12:13" x14ac:dyDescent="0.4">
      <c r="L277" s="9"/>
      <c r="M277" s="9"/>
    </row>
    <row r="278" spans="12:13" x14ac:dyDescent="0.4">
      <c r="L278" s="9"/>
      <c r="M278" s="9"/>
    </row>
    <row r="279" spans="12:13" x14ac:dyDescent="0.4">
      <c r="L279" s="9"/>
      <c r="M279" s="9"/>
    </row>
    <row r="280" spans="12:13" x14ac:dyDescent="0.4">
      <c r="L280" s="9"/>
      <c r="M280" s="9"/>
    </row>
    <row r="281" spans="12:13" x14ac:dyDescent="0.4">
      <c r="L281" s="9"/>
      <c r="M281" s="9"/>
    </row>
    <row r="282" spans="12:13" x14ac:dyDescent="0.4">
      <c r="L282" s="9"/>
      <c r="M282" s="9"/>
    </row>
    <row r="283" spans="12:13" x14ac:dyDescent="0.4">
      <c r="L283" s="9"/>
      <c r="M283" s="9"/>
    </row>
    <row r="284" spans="12:13" x14ac:dyDescent="0.4">
      <c r="L284" s="9"/>
      <c r="M284" s="9"/>
    </row>
    <row r="285" spans="12:13" x14ac:dyDescent="0.4">
      <c r="L285" s="9"/>
      <c r="M285" s="9"/>
    </row>
    <row r="286" spans="12:13" x14ac:dyDescent="0.4">
      <c r="L286" s="9"/>
      <c r="M286" s="9"/>
    </row>
    <row r="287" spans="12:13" x14ac:dyDescent="0.4">
      <c r="L287" s="9"/>
      <c r="M287" s="9"/>
    </row>
    <row r="288" spans="12:13" x14ac:dyDescent="0.4">
      <c r="L288" s="9"/>
      <c r="M288" s="9"/>
    </row>
    <row r="289" spans="12:13" x14ac:dyDescent="0.4">
      <c r="L289" s="9"/>
      <c r="M289" s="9"/>
    </row>
    <row r="290" spans="12:13" x14ac:dyDescent="0.4">
      <c r="L290" s="9"/>
      <c r="M290" s="9"/>
    </row>
    <row r="291" spans="12:13" x14ac:dyDescent="0.4">
      <c r="L291" s="9"/>
      <c r="M291" s="9"/>
    </row>
    <row r="292" spans="12:13" x14ac:dyDescent="0.4">
      <c r="L292" s="9"/>
      <c r="M292" s="9"/>
    </row>
    <row r="293" spans="12:13" x14ac:dyDescent="0.4">
      <c r="L293" s="9"/>
      <c r="M293" s="9"/>
    </row>
    <row r="294" spans="12:13" x14ac:dyDescent="0.4">
      <c r="L294" s="9"/>
      <c r="M294" s="9"/>
    </row>
    <row r="295" spans="12:13" x14ac:dyDescent="0.4">
      <c r="L295" s="9"/>
      <c r="M295" s="9"/>
    </row>
    <row r="296" spans="12:13" x14ac:dyDescent="0.4">
      <c r="L296" s="9"/>
      <c r="M296" s="9"/>
    </row>
    <row r="297" spans="12:13" x14ac:dyDescent="0.4">
      <c r="L297" s="9"/>
      <c r="M297" s="9"/>
    </row>
    <row r="298" spans="12:13" x14ac:dyDescent="0.4">
      <c r="L298" s="9"/>
      <c r="M298" s="9"/>
    </row>
    <row r="299" spans="12:13" x14ac:dyDescent="0.4">
      <c r="L299" s="9"/>
      <c r="M299" s="9"/>
    </row>
    <row r="300" spans="12:13" x14ac:dyDescent="0.4">
      <c r="L300" s="9"/>
      <c r="M300" s="9"/>
    </row>
    <row r="301" spans="12:13" x14ac:dyDescent="0.4">
      <c r="L301" s="9"/>
      <c r="M301" s="9"/>
    </row>
    <row r="302" spans="12:13" x14ac:dyDescent="0.4">
      <c r="L302" s="9"/>
      <c r="M302" s="9"/>
    </row>
    <row r="303" spans="12:13" x14ac:dyDescent="0.4">
      <c r="L303" s="9"/>
      <c r="M303" s="9"/>
    </row>
    <row r="304" spans="12:13" x14ac:dyDescent="0.4">
      <c r="L304" s="9"/>
      <c r="M304" s="9"/>
    </row>
    <row r="305" spans="12:13" x14ac:dyDescent="0.4">
      <c r="L305" s="9"/>
      <c r="M305" s="9"/>
    </row>
    <row r="306" spans="12:13" x14ac:dyDescent="0.4">
      <c r="L306" s="9"/>
      <c r="M306" s="9"/>
    </row>
    <row r="307" spans="12:13" x14ac:dyDescent="0.4">
      <c r="L307" s="9"/>
      <c r="M307" s="9"/>
    </row>
    <row r="308" spans="12:13" x14ac:dyDescent="0.4">
      <c r="L308" s="9"/>
      <c r="M308" s="9"/>
    </row>
    <row r="309" spans="12:13" x14ac:dyDescent="0.4">
      <c r="L309" s="9"/>
      <c r="M309" s="9"/>
    </row>
    <row r="310" spans="12:13" x14ac:dyDescent="0.4">
      <c r="L310" s="9"/>
      <c r="M310" s="9"/>
    </row>
    <row r="311" spans="12:13" x14ac:dyDescent="0.4">
      <c r="L311" s="9"/>
      <c r="M311" s="9"/>
    </row>
    <row r="312" spans="12:13" x14ac:dyDescent="0.4">
      <c r="L312" s="9"/>
      <c r="M312" s="9"/>
    </row>
    <row r="313" spans="12:13" x14ac:dyDescent="0.4">
      <c r="L313" s="9"/>
      <c r="M313" s="9"/>
    </row>
    <row r="314" spans="12:13" x14ac:dyDescent="0.4">
      <c r="L314" s="9"/>
      <c r="M314" s="9"/>
    </row>
    <row r="315" spans="12:13" x14ac:dyDescent="0.4">
      <c r="L315" s="9"/>
      <c r="M315" s="9"/>
    </row>
    <row r="316" spans="12:13" x14ac:dyDescent="0.4">
      <c r="L316" s="9"/>
      <c r="M316" s="9"/>
    </row>
    <row r="317" spans="12:13" x14ac:dyDescent="0.4">
      <c r="L317" s="9"/>
      <c r="M317" s="9"/>
    </row>
    <row r="318" spans="12:13" x14ac:dyDescent="0.4">
      <c r="L318" s="9"/>
      <c r="M318" s="9"/>
    </row>
    <row r="319" spans="12:13" x14ac:dyDescent="0.4">
      <c r="L319" s="9"/>
      <c r="M319" s="9"/>
    </row>
    <row r="320" spans="12:13" x14ac:dyDescent="0.4">
      <c r="L320" s="9"/>
      <c r="M320" s="9"/>
    </row>
    <row r="321" spans="12:13" x14ac:dyDescent="0.4">
      <c r="L321" s="9"/>
      <c r="M321" s="9"/>
    </row>
    <row r="322" spans="12:13" x14ac:dyDescent="0.4">
      <c r="L322" s="9"/>
      <c r="M322" s="9"/>
    </row>
    <row r="323" spans="12:13" x14ac:dyDescent="0.4">
      <c r="L323" s="9"/>
      <c r="M323" s="9"/>
    </row>
    <row r="324" spans="12:13" x14ac:dyDescent="0.4">
      <c r="L324" s="9"/>
      <c r="M324" s="9"/>
    </row>
    <row r="325" spans="12:13" x14ac:dyDescent="0.4">
      <c r="L325" s="9"/>
      <c r="M325" s="9"/>
    </row>
    <row r="326" spans="12:13" x14ac:dyDescent="0.4">
      <c r="L326" s="9"/>
      <c r="M326" s="9"/>
    </row>
    <row r="327" spans="12:13" x14ac:dyDescent="0.4">
      <c r="L327" s="9"/>
      <c r="M327" s="9"/>
    </row>
    <row r="328" spans="12:13" x14ac:dyDescent="0.4">
      <c r="L328" s="9"/>
      <c r="M328" s="9"/>
    </row>
    <row r="329" spans="12:13" x14ac:dyDescent="0.4">
      <c r="L329" s="9"/>
      <c r="M329" s="9"/>
    </row>
    <row r="330" spans="12:13" x14ac:dyDescent="0.4">
      <c r="L330" s="9"/>
      <c r="M330" s="9"/>
    </row>
    <row r="331" spans="12:13" x14ac:dyDescent="0.4">
      <c r="L331" s="9"/>
      <c r="M331" s="9"/>
    </row>
    <row r="332" spans="12:13" x14ac:dyDescent="0.4">
      <c r="L332" s="9"/>
      <c r="M332" s="9"/>
    </row>
    <row r="333" spans="12:13" x14ac:dyDescent="0.4">
      <c r="L333" s="9"/>
      <c r="M333" s="9"/>
    </row>
    <row r="334" spans="12:13" x14ac:dyDescent="0.4">
      <c r="L334" s="9"/>
      <c r="M334" s="9"/>
    </row>
    <row r="335" spans="12:13" x14ac:dyDescent="0.4">
      <c r="L335" s="9"/>
      <c r="M335" s="9"/>
    </row>
    <row r="336" spans="12:13" x14ac:dyDescent="0.4">
      <c r="L336" s="9"/>
      <c r="M336" s="9"/>
    </row>
    <row r="337" spans="12:13" x14ac:dyDescent="0.4">
      <c r="L337" s="9"/>
      <c r="M337" s="9"/>
    </row>
    <row r="338" spans="12:13" x14ac:dyDescent="0.4">
      <c r="L338" s="9"/>
      <c r="M338" s="9"/>
    </row>
    <row r="339" spans="12:13" x14ac:dyDescent="0.4">
      <c r="L339" s="9"/>
      <c r="M339" s="9"/>
    </row>
    <row r="340" spans="12:13" x14ac:dyDescent="0.4">
      <c r="L340" s="9"/>
      <c r="M340" s="9"/>
    </row>
    <row r="341" spans="12:13" x14ac:dyDescent="0.4">
      <c r="L341" s="9"/>
      <c r="M341" s="9"/>
    </row>
    <row r="342" spans="12:13" x14ac:dyDescent="0.4">
      <c r="L342" s="9"/>
      <c r="M342" s="9"/>
    </row>
    <row r="343" spans="12:13" x14ac:dyDescent="0.4">
      <c r="L343" s="9"/>
      <c r="M343" s="9"/>
    </row>
    <row r="344" spans="12:13" x14ac:dyDescent="0.4">
      <c r="L344" s="9"/>
      <c r="M344" s="9"/>
    </row>
    <row r="345" spans="12:13" x14ac:dyDescent="0.4">
      <c r="L345" s="9"/>
      <c r="M345" s="9"/>
    </row>
    <row r="346" spans="12:13" x14ac:dyDescent="0.4">
      <c r="L346" s="9"/>
      <c r="M346" s="9"/>
    </row>
    <row r="347" spans="12:13" x14ac:dyDescent="0.4">
      <c r="L347" s="9"/>
      <c r="M347" s="9"/>
    </row>
    <row r="348" spans="12:13" x14ac:dyDescent="0.4">
      <c r="L348" s="9"/>
      <c r="M348" s="9"/>
    </row>
    <row r="349" spans="12:13" x14ac:dyDescent="0.4">
      <c r="L349" s="9"/>
      <c r="M349" s="9"/>
    </row>
    <row r="350" spans="12:13" x14ac:dyDescent="0.4">
      <c r="L350" s="9"/>
      <c r="M350" s="9"/>
    </row>
    <row r="351" spans="12:13" x14ac:dyDescent="0.4">
      <c r="L351" s="9"/>
      <c r="M351" s="9"/>
    </row>
    <row r="352" spans="12:13" x14ac:dyDescent="0.4">
      <c r="L352" s="9"/>
      <c r="M352" s="9"/>
    </row>
    <row r="353" spans="12:13" x14ac:dyDescent="0.4">
      <c r="L353" s="9"/>
      <c r="M353" s="9"/>
    </row>
    <row r="354" spans="12:13" x14ac:dyDescent="0.4">
      <c r="L354" s="9"/>
      <c r="M354" s="9"/>
    </row>
    <row r="355" spans="12:13" x14ac:dyDescent="0.4">
      <c r="L355" s="9"/>
      <c r="M355" s="9"/>
    </row>
    <row r="356" spans="12:13" x14ac:dyDescent="0.4">
      <c r="L356" s="9"/>
      <c r="M356" s="9"/>
    </row>
    <row r="357" spans="12:13" x14ac:dyDescent="0.4">
      <c r="L357" s="9"/>
      <c r="M357" s="9"/>
    </row>
    <row r="358" spans="12:13" x14ac:dyDescent="0.4">
      <c r="L358" s="9"/>
      <c r="M358" s="9"/>
    </row>
    <row r="359" spans="12:13" x14ac:dyDescent="0.4">
      <c r="L359" s="9"/>
      <c r="M359" s="9"/>
    </row>
    <row r="360" spans="12:13" x14ac:dyDescent="0.4">
      <c r="L360" s="9"/>
      <c r="M360" s="9"/>
    </row>
    <row r="361" spans="12:13" x14ac:dyDescent="0.4">
      <c r="L361" s="9"/>
      <c r="M361" s="9"/>
    </row>
    <row r="362" spans="12:13" x14ac:dyDescent="0.4">
      <c r="L362" s="9"/>
      <c r="M362" s="9"/>
    </row>
    <row r="363" spans="12:13" x14ac:dyDescent="0.4">
      <c r="L363" s="9"/>
      <c r="M363" s="9"/>
    </row>
    <row r="364" spans="12:13" x14ac:dyDescent="0.4">
      <c r="L364" s="9"/>
      <c r="M364" s="9"/>
    </row>
    <row r="365" spans="12:13" x14ac:dyDescent="0.4">
      <c r="L365" s="9"/>
      <c r="M365" s="9"/>
    </row>
    <row r="366" spans="12:13" x14ac:dyDescent="0.4">
      <c r="L366" s="9"/>
      <c r="M366" s="9"/>
    </row>
    <row r="367" spans="12:13" x14ac:dyDescent="0.4">
      <c r="L367" s="9"/>
      <c r="M367" s="9"/>
    </row>
    <row r="368" spans="12:13" x14ac:dyDescent="0.4">
      <c r="L368" s="9"/>
      <c r="M368" s="9"/>
    </row>
    <row r="369" spans="12:13" x14ac:dyDescent="0.4">
      <c r="L369" s="9"/>
      <c r="M369" s="9"/>
    </row>
    <row r="370" spans="12:13" x14ac:dyDescent="0.4">
      <c r="L370" s="9"/>
      <c r="M370" s="9"/>
    </row>
    <row r="371" spans="12:13" x14ac:dyDescent="0.4">
      <c r="L371" s="9"/>
      <c r="M371" s="9"/>
    </row>
    <row r="372" spans="12:13" x14ac:dyDescent="0.4">
      <c r="L372" s="9"/>
      <c r="M372" s="9"/>
    </row>
    <row r="373" spans="12:13" x14ac:dyDescent="0.4">
      <c r="L373" s="9"/>
      <c r="M373" s="9"/>
    </row>
    <row r="374" spans="12:13" x14ac:dyDescent="0.4">
      <c r="L374" s="9"/>
      <c r="M374" s="9"/>
    </row>
    <row r="375" spans="12:13" x14ac:dyDescent="0.4">
      <c r="L375" s="9"/>
      <c r="M375" s="9"/>
    </row>
    <row r="376" spans="12:13" x14ac:dyDescent="0.4">
      <c r="L376" s="9"/>
      <c r="M376" s="9"/>
    </row>
    <row r="377" spans="12:13" x14ac:dyDescent="0.4">
      <c r="L377" s="9"/>
      <c r="M377" s="9"/>
    </row>
    <row r="378" spans="12:13" x14ac:dyDescent="0.4">
      <c r="L378" s="9"/>
      <c r="M378" s="9"/>
    </row>
    <row r="379" spans="12:13" x14ac:dyDescent="0.4">
      <c r="L379" s="9"/>
      <c r="M379" s="9"/>
    </row>
    <row r="380" spans="12:13" x14ac:dyDescent="0.4">
      <c r="L380" s="9"/>
      <c r="M380" s="9"/>
    </row>
    <row r="381" spans="12:13" x14ac:dyDescent="0.4">
      <c r="L381" s="9"/>
      <c r="M381" s="9"/>
    </row>
    <row r="382" spans="12:13" x14ac:dyDescent="0.4">
      <c r="L382" s="9"/>
      <c r="M382" s="9"/>
    </row>
    <row r="383" spans="12:13" x14ac:dyDescent="0.4">
      <c r="L383" s="9"/>
      <c r="M383" s="9"/>
    </row>
    <row r="384" spans="12:13" x14ac:dyDescent="0.4">
      <c r="L384" s="9"/>
      <c r="M384" s="9"/>
    </row>
    <row r="385" spans="12:13" x14ac:dyDescent="0.4">
      <c r="L385" s="9"/>
      <c r="M385" s="9"/>
    </row>
    <row r="386" spans="12:13" x14ac:dyDescent="0.4">
      <c r="L386" s="9"/>
      <c r="M386" s="9"/>
    </row>
    <row r="387" spans="12:13" x14ac:dyDescent="0.4">
      <c r="L387" s="9"/>
      <c r="M387" s="9"/>
    </row>
    <row r="388" spans="12:13" x14ac:dyDescent="0.4">
      <c r="L388" s="9"/>
      <c r="M388" s="9"/>
    </row>
    <row r="389" spans="12:13" x14ac:dyDescent="0.4">
      <c r="L389" s="9"/>
      <c r="M389" s="9"/>
    </row>
    <row r="390" spans="12:13" x14ac:dyDescent="0.4">
      <c r="L390" s="9"/>
      <c r="M390" s="9"/>
    </row>
    <row r="391" spans="12:13" x14ac:dyDescent="0.4">
      <c r="L391" s="9"/>
      <c r="M391" s="9"/>
    </row>
    <row r="392" spans="12:13" x14ac:dyDescent="0.4">
      <c r="L392" s="9"/>
      <c r="M392" s="9"/>
    </row>
    <row r="393" spans="12:13" x14ac:dyDescent="0.4">
      <c r="L393" s="9"/>
      <c r="M393" s="9"/>
    </row>
    <row r="394" spans="12:13" x14ac:dyDescent="0.4">
      <c r="L394" s="9"/>
      <c r="M394" s="9"/>
    </row>
    <row r="395" spans="12:13" x14ac:dyDescent="0.4">
      <c r="L395" s="9"/>
      <c r="M395" s="9"/>
    </row>
    <row r="396" spans="12:13" x14ac:dyDescent="0.4">
      <c r="L396" s="9"/>
      <c r="M396" s="9"/>
    </row>
    <row r="397" spans="12:13" x14ac:dyDescent="0.4">
      <c r="L397" s="9"/>
      <c r="M397" s="9"/>
    </row>
    <row r="398" spans="12:13" x14ac:dyDescent="0.4">
      <c r="L398" s="9"/>
      <c r="M398" s="9"/>
    </row>
    <row r="399" spans="12:13" x14ac:dyDescent="0.4">
      <c r="L399" s="9"/>
      <c r="M399" s="9"/>
    </row>
    <row r="400" spans="12:13" x14ac:dyDescent="0.4">
      <c r="L400" s="9"/>
      <c r="M400" s="9"/>
    </row>
    <row r="401" spans="12:13" x14ac:dyDescent="0.4">
      <c r="L401" s="9"/>
      <c r="M401" s="9"/>
    </row>
    <row r="402" spans="12:13" x14ac:dyDescent="0.4">
      <c r="L402" s="9"/>
      <c r="M402" s="9"/>
    </row>
    <row r="403" spans="12:13" x14ac:dyDescent="0.4">
      <c r="L403" s="9"/>
      <c r="M403" s="9"/>
    </row>
    <row r="404" spans="12:13" x14ac:dyDescent="0.4">
      <c r="L404" s="9"/>
      <c r="M404" s="9"/>
    </row>
    <row r="405" spans="12:13" x14ac:dyDescent="0.4">
      <c r="L405" s="9"/>
      <c r="M405" s="9"/>
    </row>
    <row r="406" spans="12:13" x14ac:dyDescent="0.4">
      <c r="L406" s="9"/>
      <c r="M406" s="9"/>
    </row>
    <row r="407" spans="12:13" x14ac:dyDescent="0.4">
      <c r="L407" s="9"/>
      <c r="M407" s="9"/>
    </row>
    <row r="408" spans="12:13" x14ac:dyDescent="0.4">
      <c r="L408" s="9"/>
      <c r="M408" s="9"/>
    </row>
    <row r="409" spans="12:13" x14ac:dyDescent="0.4">
      <c r="L409" s="9"/>
      <c r="M409" s="9"/>
    </row>
    <row r="410" spans="12:13" x14ac:dyDescent="0.4">
      <c r="L410" s="9"/>
      <c r="M410" s="9"/>
    </row>
    <row r="411" spans="12:13" x14ac:dyDescent="0.4">
      <c r="L411" s="9"/>
      <c r="M411" s="9"/>
    </row>
    <row r="412" spans="12:13" x14ac:dyDescent="0.4">
      <c r="L412" s="9"/>
      <c r="M412" s="9"/>
    </row>
    <row r="413" spans="12:13" x14ac:dyDescent="0.4">
      <c r="L413" s="9"/>
      <c r="M413" s="9"/>
    </row>
    <row r="414" spans="12:13" x14ac:dyDescent="0.4">
      <c r="L414" s="9"/>
      <c r="M414" s="9"/>
    </row>
    <row r="415" spans="12:13" x14ac:dyDescent="0.4">
      <c r="L415" s="9"/>
      <c r="M415" s="9"/>
    </row>
    <row r="416" spans="12:13" x14ac:dyDescent="0.4">
      <c r="L416" s="9"/>
      <c r="M416" s="9"/>
    </row>
    <row r="417" spans="12:13" x14ac:dyDescent="0.4">
      <c r="L417" s="9"/>
      <c r="M417" s="9"/>
    </row>
    <row r="418" spans="12:13" x14ac:dyDescent="0.4">
      <c r="L418" s="9"/>
      <c r="M418" s="9"/>
    </row>
    <row r="419" spans="12:13" x14ac:dyDescent="0.4">
      <c r="L419" s="9"/>
      <c r="M419" s="9"/>
    </row>
    <row r="420" spans="12:13" x14ac:dyDescent="0.4">
      <c r="L420" s="9"/>
      <c r="M420" s="9"/>
    </row>
    <row r="421" spans="12:13" x14ac:dyDescent="0.4">
      <c r="L421" s="9"/>
      <c r="M421" s="9"/>
    </row>
    <row r="422" spans="12:13" x14ac:dyDescent="0.4">
      <c r="L422" s="9"/>
      <c r="M422" s="9"/>
    </row>
    <row r="423" spans="12:13" x14ac:dyDescent="0.4">
      <c r="L423" s="9"/>
      <c r="M423" s="9"/>
    </row>
    <row r="424" spans="12:13" x14ac:dyDescent="0.4">
      <c r="L424" s="9"/>
      <c r="M424" s="9"/>
    </row>
    <row r="425" spans="12:13" x14ac:dyDescent="0.4">
      <c r="M425" s="9"/>
    </row>
    <row r="426" spans="12:13" x14ac:dyDescent="0.4">
      <c r="M426" s="9"/>
    </row>
    <row r="427" spans="12:13" x14ac:dyDescent="0.4">
      <c r="M427" s="9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【衛生用品】一覧表</vt:lpstr>
      <vt:lpstr>【衛生用品】補助対象額整理表</vt:lpstr>
      <vt:lpstr>【消毒・清掃】一覧表</vt:lpstr>
      <vt:lpstr>【消毒・清掃】補助対象額整理表</vt:lpstr>
      <vt:lpstr>【廃棄物処理】一覧表</vt:lpstr>
      <vt:lpstr>【廃棄物処理】補助対象額整理表</vt:lpstr>
      <vt:lpstr>費目</vt:lpstr>
      <vt:lpstr>【衛生用品】補助対象額整理表!Extract</vt:lpstr>
      <vt:lpstr>【消毒・清掃】補助対象額整理表!Extract</vt:lpstr>
      <vt:lpstr>【廃棄物処理】補助対象額整理表!Extract</vt:lpstr>
      <vt:lpstr>【衛生用品】一覧表!Print_Area</vt:lpstr>
      <vt:lpstr>【衛生用品】補助対象額整理表!Print_Area</vt:lpstr>
      <vt:lpstr>【消毒・清掃】一覧表!Print_Area</vt:lpstr>
      <vt:lpstr>【消毒・清掃】補助対象額整理表!Print_Area</vt:lpstr>
      <vt:lpstr>【廃棄物処理】一覧表!Print_Area</vt:lpstr>
      <vt:lpstr>【廃棄物処理】補助対象額整理表!Print_Area</vt:lpstr>
      <vt:lpstr>【衛生用品】一覧表!Print_Titles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R0202-1xxx</dc:creator>
  <cp:lastModifiedBy>R0202-1xxx</cp:lastModifiedBy>
  <cp:lastPrinted>2023-11-01T23:56:49Z</cp:lastPrinted>
  <dcterms:created xsi:type="dcterms:W3CDTF">2023-08-22T04:03:00Z</dcterms:created>
  <dcterms:modified xsi:type="dcterms:W3CDTF">2023-11-14T04:56:14Z</dcterms:modified>
</cp:coreProperties>
</file>